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8735" windowHeight="12150" tabRatio="800" activeTab="1"/>
  </bookViews>
  <sheets>
    <sheet name="Index" sheetId="14" r:id="rId1"/>
    <sheet name="Magazine Categories" sheetId="4" r:id="rId2"/>
    <sheet name="Magazines by Category" sheetId="1" r:id="rId3"/>
    <sheet name="Top 5 Magazines by Category" sheetId="15" r:id="rId4"/>
    <sheet name="Mags Top 20" sheetId="9" r:id="rId5"/>
    <sheet name="Mags Ranked" sheetId="6" r:id="rId6"/>
    <sheet name="NIMs yoy" sheetId="7" r:id="rId7"/>
    <sheet name="Top 5 NIMs yoy" sheetId="16" r:id="rId8"/>
    <sheet name="NIMs yoy % change" sheetId="11" r:id="rId9"/>
    <sheet name="NIMs Ranked" sheetId="10" r:id="rId10"/>
    <sheet name="Newspapers by State" sheetId="12" r:id="rId11"/>
    <sheet name="Newspapers Ranked" sheetId="13" r:id="rId12"/>
  </sheets>
  <definedNames>
    <definedName name="_xlnm._FilterDatabase" localSheetId="1" hidden="1">'Magazine Categories'!$A$3:$D$25</definedName>
    <definedName name="_xlnm._FilterDatabase" localSheetId="2" hidden="1">'Magazines by Category'!$A$2:$D$137</definedName>
    <definedName name="_xlnm._FilterDatabase" localSheetId="5" hidden="1">'Mags Ranked'!$A$2:$C$81</definedName>
    <definedName name="_xlnm._FilterDatabase" localSheetId="4" hidden="1">'Mags Top 20'!$A$2:$E$25</definedName>
    <definedName name="_xlnm._FilterDatabase" localSheetId="9" hidden="1">'NIMs Ranked'!$A$2:$C$23</definedName>
    <definedName name="_xlnm._FilterDatabase" localSheetId="6" hidden="1">'NIMs yoy'!$A$2:$D$35</definedName>
    <definedName name="_xlnm._FilterDatabase" localSheetId="8" hidden="1">'NIMs yoy % change'!$A$2:$G$30</definedName>
    <definedName name="_xlnm._FilterDatabase" localSheetId="3" hidden="1">'Top 5 Magazines by Category'!$A$2:$G$166</definedName>
    <definedName name="_xlnm._FilterDatabase" localSheetId="7" hidden="1">'Top 5 NIMs yoy'!$A$2:$G$21</definedName>
    <definedName name="_xlnm.Print_Area" localSheetId="5">'Mags Ranked'!$A$1:$B$83</definedName>
    <definedName name="_xlnm.Print_Area" localSheetId="10">'Newspapers by State'!$A$1:$D$95</definedName>
    <definedName name="_xlnm.Print_Area" localSheetId="9">'NIMs Ranked'!$A$1:$B$27</definedName>
    <definedName name="_xlnm.Print_Titles" localSheetId="2">'Magazines by Category'!$1:$5</definedName>
    <definedName name="_xlnm.Print_Titles" localSheetId="5">'Mags Ranked'!$1:$5</definedName>
    <definedName name="_xlnm.Print_Titles" localSheetId="10">'Newspapers by State'!$1:$1</definedName>
    <definedName name="_xlnm.Print_Titles" localSheetId="11">'Newspapers Ranked'!$1:$1</definedName>
    <definedName name="_xlnm.Print_Titles" localSheetId="3">'Top 5 Magazines by Category'!$1:$4</definedName>
    <definedName name="_xlnm.Print_Titles" localSheetId="7">'Top 5 NIMs yoy'!$1:$4</definedName>
  </definedNames>
  <calcPr calcId="145621"/>
</workbook>
</file>

<file path=xl/calcChain.xml><?xml version="1.0" encoding="utf-8"?>
<calcChain xmlns="http://schemas.openxmlformats.org/spreadsheetml/2006/main">
  <c r="D57" i="1" l="1"/>
  <c r="D68" i="1"/>
  <c r="D21" i="1"/>
  <c r="D24" i="1"/>
  <c r="A27" i="10"/>
  <c r="A83" i="6"/>
  <c r="B3" i="1"/>
  <c r="B3" i="9"/>
  <c r="B31" i="9"/>
  <c r="C3" i="9"/>
  <c r="C31" i="9" s="1"/>
  <c r="C3" i="1"/>
  <c r="D15" i="1"/>
  <c r="D66" i="1"/>
  <c r="D45" i="1"/>
  <c r="D32" i="1"/>
  <c r="C30" i="13"/>
  <c r="C57" i="13"/>
  <c r="B30" i="13"/>
  <c r="B57" i="13" s="1"/>
  <c r="C4" i="9"/>
  <c r="C32" i="9"/>
  <c r="B4" i="9"/>
  <c r="B32" i="9" s="1"/>
  <c r="B2" i="9"/>
  <c r="A56" i="9" s="1"/>
  <c r="C2" i="9"/>
  <c r="B13" i="14"/>
  <c r="D31" i="7"/>
  <c r="D19" i="7"/>
  <c r="D28" i="7"/>
  <c r="G25" i="4"/>
  <c r="G23" i="4"/>
  <c r="G21" i="4"/>
  <c r="G19" i="4"/>
  <c r="G17" i="4"/>
  <c r="G15" i="4"/>
  <c r="G13" i="4"/>
  <c r="G11" i="4"/>
  <c r="G9" i="4"/>
  <c r="D6" i="1"/>
  <c r="D15" i="7"/>
  <c r="D25" i="7"/>
  <c r="D135" i="1"/>
  <c r="D129" i="1"/>
  <c r="D123" i="1"/>
  <c r="D116" i="1"/>
  <c r="D108" i="1"/>
  <c r="D117" i="1"/>
  <c r="D109" i="1"/>
  <c r="D128" i="1"/>
  <c r="D86" i="1"/>
  <c r="D106" i="1"/>
  <c r="D21" i="7"/>
  <c r="D13" i="1"/>
  <c r="D134" i="1"/>
  <c r="A27" i="11"/>
  <c r="D115" i="1"/>
  <c r="D93" i="1"/>
  <c r="D30" i="7"/>
  <c r="D29" i="7"/>
  <c r="D72" i="13"/>
  <c r="D95" i="1"/>
  <c r="D40" i="1"/>
  <c r="D36" i="12"/>
  <c r="D25" i="12"/>
  <c r="D18" i="12"/>
  <c r="D82" i="12"/>
  <c r="D78" i="12"/>
  <c r="D71" i="12"/>
  <c r="D53" i="12"/>
  <c r="D19" i="12"/>
  <c r="D90" i="12"/>
  <c r="D83" i="12"/>
  <c r="D79" i="12"/>
  <c r="D61" i="12"/>
  <c r="D54" i="12"/>
  <c r="D50" i="12"/>
  <c r="D47" i="12"/>
  <c r="D70" i="13"/>
  <c r="D47" i="1"/>
  <c r="D31" i="1"/>
  <c r="D25" i="1"/>
  <c r="D34" i="1"/>
  <c r="D27" i="1"/>
  <c r="D19" i="1"/>
  <c r="D10" i="1"/>
  <c r="D7" i="7"/>
  <c r="D17" i="7"/>
  <c r="D87" i="1"/>
  <c r="D78" i="1"/>
  <c r="D54" i="1"/>
  <c r="D48" i="1"/>
  <c r="D39" i="1"/>
  <c r="D33" i="1"/>
  <c r="D40" i="12"/>
  <c r="D37" i="12"/>
  <c r="D26" i="12"/>
  <c r="D22" i="12"/>
  <c r="A28" i="4"/>
  <c r="D8" i="12"/>
  <c r="D114" i="1"/>
  <c r="D105" i="1"/>
  <c r="D92" i="1"/>
  <c r="D85" i="1"/>
  <c r="D69" i="1"/>
  <c r="D61" i="1"/>
  <c r="D46" i="1"/>
  <c r="D38" i="1"/>
  <c r="D16" i="1"/>
  <c r="D33" i="7"/>
  <c r="D35" i="7"/>
  <c r="A95" i="12"/>
  <c r="D113" i="1"/>
  <c r="D100" i="1"/>
  <c r="D91" i="1"/>
  <c r="D83" i="1"/>
  <c r="D76" i="1"/>
  <c r="D67" i="1"/>
  <c r="D60" i="1"/>
  <c r="D52" i="1"/>
  <c r="D44" i="1"/>
  <c r="D23" i="7"/>
  <c r="D99" i="1"/>
  <c r="D90" i="1"/>
  <c r="D75" i="1"/>
  <c r="D59" i="1"/>
  <c r="D43" i="1"/>
  <c r="D36" i="1"/>
  <c r="D30" i="1"/>
  <c r="D127" i="1"/>
  <c r="D12" i="7"/>
  <c r="D7" i="4"/>
  <c r="D24" i="4"/>
  <c r="D22" i="4"/>
  <c r="D20" i="4"/>
  <c r="D18" i="4"/>
  <c r="D16" i="4"/>
  <c r="D14" i="4"/>
  <c r="D12" i="4"/>
  <c r="D10" i="4"/>
  <c r="D8" i="4"/>
  <c r="D9" i="12"/>
  <c r="D20" i="1"/>
  <c r="D42" i="1"/>
  <c r="D26" i="1"/>
  <c r="D18" i="1"/>
  <c r="D8" i="1"/>
  <c r="D133" i="1"/>
  <c r="D126" i="1"/>
  <c r="D121" i="1"/>
  <c r="D22" i="1"/>
  <c r="D9" i="7"/>
  <c r="D120" i="1"/>
  <c r="D112" i="1"/>
  <c r="D51" i="1"/>
  <c r="D14" i="1"/>
  <c r="A140" i="1"/>
  <c r="D55" i="1"/>
  <c r="D132" i="1"/>
  <c r="D125" i="1"/>
  <c r="D103" i="1"/>
  <c r="D39" i="12"/>
  <c r="D35" i="12"/>
  <c r="D28" i="12"/>
  <c r="D24" i="12"/>
  <c r="D21" i="12"/>
  <c r="D17" i="12"/>
  <c r="D92" i="12"/>
  <c r="D81" i="12"/>
  <c r="D77" i="12"/>
  <c r="D70" i="12"/>
  <c r="D63" i="12"/>
  <c r="D52" i="12"/>
  <c r="D49" i="12"/>
  <c r="D26" i="13"/>
  <c r="D10" i="12"/>
  <c r="D13" i="7"/>
  <c r="D137" i="1"/>
  <c r="D79" i="1"/>
  <c r="D64" i="1"/>
  <c r="D56" i="1"/>
  <c r="D49" i="1"/>
  <c r="D6" i="7"/>
  <c r="D41" i="12"/>
  <c r="D38" i="12"/>
  <c r="D34" i="12"/>
  <c r="D27" i="12"/>
  <c r="D23" i="12"/>
  <c r="D20" i="12"/>
  <c r="D16" i="12"/>
  <c r="D91" i="12"/>
  <c r="D84" i="12"/>
  <c r="D80" i="12"/>
  <c r="D69" i="12"/>
  <c r="D62" i="12"/>
  <c r="D55" i="12"/>
  <c r="D51" i="12"/>
  <c r="D48" i="12"/>
  <c r="C2" i="13"/>
  <c r="C28" i="13" s="1"/>
  <c r="C55" i="13" s="1"/>
  <c r="C30" i="9"/>
  <c r="C2" i="7"/>
  <c r="A38" i="7" s="1"/>
  <c r="D12" i="1"/>
  <c r="D130" i="1"/>
  <c r="D111" i="1"/>
  <c r="D97" i="1"/>
  <c r="D89" i="1"/>
  <c r="D81" i="1"/>
  <c r="D73" i="1"/>
  <c r="D9" i="1"/>
  <c r="D25" i="4"/>
  <c r="D23" i="4"/>
  <c r="D21" i="4"/>
  <c r="D19" i="4"/>
  <c r="D17" i="4"/>
  <c r="D15" i="4"/>
  <c r="D13" i="4"/>
  <c r="D11" i="4"/>
  <c r="D9" i="4"/>
  <c r="D7" i="12"/>
  <c r="B2" i="7"/>
  <c r="B2" i="13"/>
  <c r="A75" i="13" s="1"/>
  <c r="B30" i="9"/>
  <c r="D124" i="1"/>
  <c r="D37" i="1"/>
  <c r="D14" i="7"/>
  <c r="G7" i="4"/>
  <c r="G24" i="4"/>
  <c r="G22" i="4"/>
  <c r="G20" i="4"/>
  <c r="G18" i="4"/>
  <c r="G16" i="4"/>
  <c r="G14" i="4"/>
  <c r="G12" i="4"/>
  <c r="G10" i="4"/>
  <c r="G8" i="4"/>
  <c r="D6" i="12"/>
  <c r="D136" i="1"/>
  <c r="D101" i="1"/>
  <c r="D96" i="1"/>
  <c r="D88" i="1"/>
  <c r="D77" i="1"/>
  <c r="D72" i="1"/>
  <c r="D70" i="1"/>
  <c r="D62" i="1"/>
  <c r="D58" i="1"/>
  <c r="D50" i="1"/>
  <c r="D41" i="1"/>
  <c r="D35" i="1"/>
  <c r="D28" i="1"/>
  <c r="D11" i="1"/>
  <c r="D7" i="1"/>
  <c r="D71" i="1"/>
  <c r="D29" i="1"/>
  <c r="A27" i="16"/>
  <c r="D102" i="1"/>
  <c r="D53" i="1"/>
  <c r="D23" i="1"/>
  <c r="D65" i="1"/>
  <c r="D119" i="1"/>
  <c r="D26" i="7"/>
  <c r="D10" i="7"/>
  <c r="D110" i="1"/>
  <c r="D17" i="1"/>
  <c r="A169" i="15"/>
  <c r="D118" i="1"/>
  <c r="D22" i="7"/>
  <c r="D63" i="1"/>
  <c r="D8" i="7"/>
  <c r="D82" i="1"/>
  <c r="B28" i="13" l="1"/>
  <c r="B55" i="13" s="1"/>
</calcChain>
</file>

<file path=xl/sharedStrings.xml><?xml version="1.0" encoding="utf-8"?>
<sst xmlns="http://schemas.openxmlformats.org/spreadsheetml/2006/main" count="965" uniqueCount="288">
  <si>
    <t>MON-FRI (AV) ISSUE READERSHIP</t>
  </si>
  <si>
    <t>SATURDAY READERSHIP</t>
  </si>
  <si>
    <t>SUNDAY READERSHIP</t>
  </si>
  <si>
    <t>% 
change</t>
  </si>
  <si>
    <t>NATIONAL</t>
  </si>
  <si>
    <t>NSW</t>
  </si>
  <si>
    <t>VICTORIA</t>
  </si>
  <si>
    <t>QUEENSLAND</t>
  </si>
  <si>
    <t>SOUTH AUSTRALIA</t>
  </si>
  <si>
    <t>WESTERN AUSTRALIA</t>
  </si>
  <si>
    <t>TASMANIA</t>
  </si>
  <si>
    <t>MAGAZINE CATEGORIES</t>
  </si>
  <si>
    <t>MAGAZINES BY CATEGORY</t>
  </si>
  <si>
    <t>MAGAZINES TOP 20 INCREASES</t>
  </si>
  <si>
    <t>MAGAZINES TOP 20 DECREASES</t>
  </si>
  <si>
    <t>NEWSPAPER INSERTED MAGAZINES RANKED 
BY CHANGE IN READERSHIP</t>
  </si>
  <si>
    <t>NEWSPAPERS BY STATE</t>
  </si>
  <si>
    <t>(popn. 14+ '000)</t>
  </si>
  <si>
    <t>NEWSPAPER INSERTED MAGAZINES RANKED BY READERSHIP</t>
  </si>
  <si>
    <t>Gain/ Loss</t>
  </si>
  <si>
    <t>TOP 100 MAGAZINES RANKED BY READERSHIP</t>
  </si>
  <si>
    <t>000's</t>
  </si>
  <si>
    <t>% of popn. 14+</t>
  </si>
  <si>
    <t>Magazine Categories</t>
  </si>
  <si>
    <t>Top 100 Magazines Ranked by Readership</t>
  </si>
  <si>
    <t>Newspapers by State</t>
  </si>
  <si>
    <t>Magazines by Category</t>
  </si>
  <si>
    <t>Magazines Top 20</t>
  </si>
  <si>
    <t>Additional Analysis</t>
  </si>
  <si>
    <t>- Magazines Top 20 Decreases</t>
  </si>
  <si>
    <t>- Magazines Top 20 Increases</t>
  </si>
  <si>
    <t>Contents:</t>
  </si>
  <si>
    <t>Roy Morgan Readership</t>
  </si>
  <si>
    <t>Newspaper Inserted Magazines Ranked by Change in Readership</t>
  </si>
  <si>
    <t>Newspapers Ranked by Change in Readership</t>
  </si>
  <si>
    <t>NEWSPAPERS BY MON-FRI, SAT, SUN, 
RANKED BY CHANGE IN READERSHIP</t>
  </si>
  <si>
    <t>Newspaper Inserted Magazines Ranked by Readership</t>
  </si>
  <si>
    <t>TOP 5 MAGAZINES BY CATEGORY</t>
  </si>
  <si>
    <t>Rank</t>
  </si>
  <si>
    <t>Women's Lifestyle Magazines</t>
  </si>
  <si>
    <t>Women's Youth Magazines</t>
  </si>
  <si>
    <t>Women's Fashion Magazines</t>
  </si>
  <si>
    <t>Home &amp; Garden Magazines</t>
  </si>
  <si>
    <t>Food &amp; Entertainment Magazines</t>
  </si>
  <si>
    <t>Business, Financial &amp; Airline Magazines</t>
  </si>
  <si>
    <t>Men's Lifestyle Magazines</t>
  </si>
  <si>
    <t>Sports Magazines</t>
  </si>
  <si>
    <t>Fishing Magazines</t>
  </si>
  <si>
    <t>Motoring Magazines</t>
  </si>
  <si>
    <t>Motorcycle Magazines</t>
  </si>
  <si>
    <t>Computing, Gaming &amp; Info Tech Magazines</t>
  </si>
  <si>
    <t>Music &amp; Movies Magazines</t>
  </si>
  <si>
    <t>General Interest Magazines</t>
  </si>
  <si>
    <t>Health &amp; Family Magazines</t>
  </si>
  <si>
    <t>TV Magazines</t>
  </si>
  <si>
    <t>TOP 5 NEWSPAPER INSERTED MAGAZINES</t>
  </si>
  <si>
    <t>Top 5 Magazines by Category</t>
  </si>
  <si>
    <t>Top 5 Newspaper Inserted Magazines</t>
  </si>
  <si>
    <t>NORTHERN TERRITORY</t>
  </si>
  <si>
    <t>Newspaper Inserted Magazines</t>
  </si>
  <si>
    <t>NEWSPAPER INSERTED MAGAZINES</t>
  </si>
  <si>
    <t>A small number of magazines were temporarily suspended during the June, September and December 2020 quarters. These magazines are flagged with an asterisk (*) and do not show readership for these three quarters, average readership is allocated instead. The list of magazines affected in this way includes AFL Record, Big League, Qantas Magazine, The Deal and Boss.</t>
  </si>
  <si>
    <t>Mass Women's Magazines</t>
  </si>
  <si>
    <t>-</t>
  </si>
  <si>
    <t>Read Any Magazine (excl NIMs)</t>
  </si>
  <si>
    <t/>
  </si>
  <si>
    <t>Women's Weekly</t>
  </si>
  <si>
    <t>Woman's Day</t>
  </si>
  <si>
    <t>New Idea</t>
  </si>
  <si>
    <t>Take 5 Bumper Monthly</t>
  </si>
  <si>
    <t>Take 5 (Weekly)</t>
  </si>
  <si>
    <t>That's Life</t>
  </si>
  <si>
    <t>That's Life Mega Monthly</t>
  </si>
  <si>
    <t>New Idea Royals</t>
  </si>
  <si>
    <t>OK (now closed)</t>
  </si>
  <si>
    <t>NW (New Weekly) (now closed)</t>
  </si>
  <si>
    <t>Who</t>
  </si>
  <si>
    <t>English Woman's Weekly</t>
  </si>
  <si>
    <t>Girlfriend (now closed)</t>
  </si>
  <si>
    <t>Marie Claire</t>
  </si>
  <si>
    <t>Vogue Australia</t>
  </si>
  <si>
    <t>Harper's Bazaar (now closed)</t>
  </si>
  <si>
    <t>InStyle (now closed)</t>
  </si>
  <si>
    <t>Elle (now closed)</t>
  </si>
  <si>
    <t>Frankie</t>
  </si>
  <si>
    <t>House &amp; Garden</t>
  </si>
  <si>
    <t>Better Homes and Gardens</t>
  </si>
  <si>
    <t>Home Beautiful</t>
  </si>
  <si>
    <t>Belle</t>
  </si>
  <si>
    <t>Vogue Living</t>
  </si>
  <si>
    <t>Country Style</t>
  </si>
  <si>
    <t>Real Living</t>
  </si>
  <si>
    <t>Inside Out</t>
  </si>
  <si>
    <t>Home Design</t>
  </si>
  <si>
    <t>Gardening Australia</t>
  </si>
  <si>
    <t>Bunnings Magazine</t>
  </si>
  <si>
    <t>Australian Gourmet Traveller</t>
  </si>
  <si>
    <t>Gourmet Traveller Wine</t>
  </si>
  <si>
    <t>Selector</t>
  </si>
  <si>
    <t>Halliday (was Wine Companion)</t>
  </si>
  <si>
    <t>Delicious</t>
  </si>
  <si>
    <t>Coles Magazine</t>
  </si>
  <si>
    <t>Fresh</t>
  </si>
  <si>
    <t>Super Food Ideas (now closed)</t>
  </si>
  <si>
    <t>Taste.com.au Magazine</t>
  </si>
  <si>
    <t>Women's Weekly Food</t>
  </si>
  <si>
    <t>Time</t>
  </si>
  <si>
    <t>The Monthly</t>
  </si>
  <si>
    <t>Money Magazine</t>
  </si>
  <si>
    <t>New Scientist</t>
  </si>
  <si>
    <t>Qantas Magazine*</t>
  </si>
  <si>
    <t>Virgin Australia Magazine (now closed)*</t>
  </si>
  <si>
    <t>Jetstar (now closed)</t>
  </si>
  <si>
    <t>Inside Sport</t>
  </si>
  <si>
    <t>Men's Fitness</t>
  </si>
  <si>
    <t>Men's Health (now closed)</t>
  </si>
  <si>
    <t>GQ (now closed)</t>
  </si>
  <si>
    <t>Australian Golf Digest</t>
  </si>
  <si>
    <t>Golf Australia</t>
  </si>
  <si>
    <t>Big League* (Apr-Sep)</t>
  </si>
  <si>
    <t>AFL Record* (Apr-Sep)</t>
  </si>
  <si>
    <t>Fishing World</t>
  </si>
  <si>
    <t>Fresh Water Fishing Aust.</t>
  </si>
  <si>
    <t>Wheels</t>
  </si>
  <si>
    <t>Motor</t>
  </si>
  <si>
    <t>Street Machine</t>
  </si>
  <si>
    <t>Unique Cars</t>
  </si>
  <si>
    <t>Just Cars</t>
  </si>
  <si>
    <t>Australian 4WD Action (now closed)</t>
  </si>
  <si>
    <t>Overlander 4WD</t>
  </si>
  <si>
    <t>4X4 Australia</t>
  </si>
  <si>
    <t>Australian Motorcycle News</t>
  </si>
  <si>
    <t>Live To Ride (now closed)</t>
  </si>
  <si>
    <t>APC (now closed)</t>
  </si>
  <si>
    <t>TechLife (now closed)</t>
  </si>
  <si>
    <t>PC PowerPlay (now closed)</t>
  </si>
  <si>
    <t>PlayStation (now closed)</t>
  </si>
  <si>
    <t>Empire</t>
  </si>
  <si>
    <t>Reader's Digest Australia</t>
  </si>
  <si>
    <t>Big Issue</t>
  </si>
  <si>
    <t>National Geographic</t>
  </si>
  <si>
    <t>Australian Geographic</t>
  </si>
  <si>
    <t>Cosmos</t>
  </si>
  <si>
    <t>RM Williams Outback</t>
  </si>
  <si>
    <t>Australian Traveller</t>
  </si>
  <si>
    <t>Open Road (NSW)</t>
  </si>
  <si>
    <t>Royal Auto (Vic)</t>
  </si>
  <si>
    <t>Road Ahead (Qld)</t>
  </si>
  <si>
    <t>SA Motor (SA)</t>
  </si>
  <si>
    <t>Horizons (WA)</t>
  </si>
  <si>
    <t>Journeys (Tas)</t>
  </si>
  <si>
    <t>WellBeing</t>
  </si>
  <si>
    <t>Fitness First</t>
  </si>
  <si>
    <t>Women's Health (now closed)</t>
  </si>
  <si>
    <t>Diabetic Living</t>
  </si>
  <si>
    <t>Good Health (now closed)</t>
  </si>
  <si>
    <t>Healthy Food Guide</t>
  </si>
  <si>
    <t>Prevention</t>
  </si>
  <si>
    <t>TV Week</t>
  </si>
  <si>
    <t>TV Soap</t>
  </si>
  <si>
    <t>Foxtel Magazine</t>
  </si>
  <si>
    <t>Limelight (now closed)</t>
  </si>
  <si>
    <t>TV Week Close Up (now closed)</t>
  </si>
  <si>
    <t>Boss*</t>
  </si>
  <si>
    <t>Financial Review Magazine</t>
  </si>
  <si>
    <t>Weekend Australian Magazine</t>
  </si>
  <si>
    <t>Wish</t>
  </si>
  <si>
    <t>The Deal*</t>
  </si>
  <si>
    <t>Good Weekend (NSW/Vic)</t>
  </si>
  <si>
    <t>Domain (NSW/Vic)</t>
  </si>
  <si>
    <t>Sunday Life (NSW/Vic)</t>
  </si>
  <si>
    <t>Stellar (NSW/Vic)</t>
  </si>
  <si>
    <t>Binge TV Guide (NSW)</t>
  </si>
  <si>
    <t>Binge TV Guide (Vic)</t>
  </si>
  <si>
    <t>Binge TV Guide (Qld)</t>
  </si>
  <si>
    <t>Gold Coast Eye (Qld)</t>
  </si>
  <si>
    <t>Qweekend (Qld)</t>
  </si>
  <si>
    <t>SA Weekend</t>
  </si>
  <si>
    <t>Binge TV Guide (SA)</t>
  </si>
  <si>
    <t>West Weekend (WA) (now closed)</t>
  </si>
  <si>
    <t>Seven Days (WA) (now closed)</t>
  </si>
  <si>
    <t>STM - Sunday Times Magazine (WA)</t>
  </si>
  <si>
    <t>Sunday Times Guide (WA)</t>
  </si>
  <si>
    <t>Read Any NIM</t>
  </si>
  <si>
    <t>The Australian (M-F av)</t>
  </si>
  <si>
    <t>Weekend Australian (Paper)</t>
  </si>
  <si>
    <t>Financial Review (M-F av)</t>
  </si>
  <si>
    <t>Financial Review (Weekend edition)</t>
  </si>
  <si>
    <t>The Saturday Paper</t>
  </si>
  <si>
    <t xml:space="preserve">Daily Telegraph (M-F av) </t>
  </si>
  <si>
    <t xml:space="preserve">Daily Telegraph (Sat) </t>
  </si>
  <si>
    <t xml:space="preserve">Sunday Telegraph </t>
  </si>
  <si>
    <t xml:space="preserve">Sydney Morning Herald (M-F av) </t>
  </si>
  <si>
    <t xml:space="preserve">Sydney Morning Herald (Sat) </t>
  </si>
  <si>
    <t xml:space="preserve">Sun-Herald </t>
  </si>
  <si>
    <t xml:space="preserve">Canberra Times (M-F av) </t>
  </si>
  <si>
    <t xml:space="preserve">Canberra Times (Sat) </t>
  </si>
  <si>
    <t xml:space="preserve">Canberra Times (Sunday) </t>
  </si>
  <si>
    <t xml:space="preserve">Newcastle Herald (M-F av) </t>
  </si>
  <si>
    <t xml:space="preserve">Newcastle Herald (Sat) </t>
  </si>
  <si>
    <t xml:space="preserve">Illawarra Mercury (M-F av) </t>
  </si>
  <si>
    <t xml:space="preserve">Illawarra Mercury (Sat) </t>
  </si>
  <si>
    <t xml:space="preserve">Herald Sun (M-F av) </t>
  </si>
  <si>
    <t xml:space="preserve">Herald Sun (Sat) </t>
  </si>
  <si>
    <t xml:space="preserve">Sunday Herald Sun </t>
  </si>
  <si>
    <t xml:space="preserve">The Age (M-F av) </t>
  </si>
  <si>
    <t xml:space="preserve">Saturday Age </t>
  </si>
  <si>
    <t xml:space="preserve">Sunday Age </t>
  </si>
  <si>
    <t>Geelong Advertiser (M-F av)</t>
  </si>
  <si>
    <t>Geelong Advertiser (Sat)</t>
  </si>
  <si>
    <t xml:space="preserve">Courier-Mail (M-F av) </t>
  </si>
  <si>
    <t xml:space="preserve">Courier-Mail (Sat) </t>
  </si>
  <si>
    <t xml:space="preserve">Sunday Mail </t>
  </si>
  <si>
    <t xml:space="preserve">Gold Coast Bulletin (M-F av) </t>
  </si>
  <si>
    <t xml:space="preserve">Weekend Gold Coast Bulletin </t>
  </si>
  <si>
    <t xml:space="preserve">Cairns Post (M-F av) </t>
  </si>
  <si>
    <t xml:space="preserve">Cairns Weekend Post </t>
  </si>
  <si>
    <t xml:space="preserve">Townsville Bulletin (M-F av) </t>
  </si>
  <si>
    <t xml:space="preserve">Townsville Bulletin (Sat) </t>
  </si>
  <si>
    <t xml:space="preserve">Adelaide Advertiser (M-F av) </t>
  </si>
  <si>
    <t xml:space="preserve">Saturday Advertiser </t>
  </si>
  <si>
    <t xml:space="preserve">West Australian (M-F av) </t>
  </si>
  <si>
    <t>West Australian Saturday (WA)</t>
  </si>
  <si>
    <t xml:space="preserve">Sunday Times </t>
  </si>
  <si>
    <t xml:space="preserve">Mercury (M-F av) </t>
  </si>
  <si>
    <t xml:space="preserve">Mercury on Saturday </t>
  </si>
  <si>
    <t xml:space="preserve">Sunday Tasmanian </t>
  </si>
  <si>
    <t xml:space="preserve">The Examiner (M-F av) </t>
  </si>
  <si>
    <t xml:space="preserve">The Examiner (Sat) </t>
  </si>
  <si>
    <t xml:space="preserve">Sunday Examiner </t>
  </si>
  <si>
    <t xml:space="preserve">The Advocate (M-F av) </t>
  </si>
  <si>
    <t xml:space="preserve">The Advocate (Sat) </t>
  </si>
  <si>
    <t xml:space="preserve">Northern Territory News (M-F av) </t>
  </si>
  <si>
    <t xml:space="preserve">Northern Territory News (Sat) </t>
  </si>
  <si>
    <t xml:space="preserve">Sunday Territorian </t>
  </si>
  <si>
    <t>Townsville Bulletin (M-F av) (Qld)</t>
  </si>
  <si>
    <t>Newcastle Herald (M-F av) (NSW)</t>
  </si>
  <si>
    <t>The Advocate (M-F av) (Tas)</t>
  </si>
  <si>
    <t>Canberra Times (M-F av) (NSW)</t>
  </si>
  <si>
    <t>West Australian (M-F av) (WA)</t>
  </si>
  <si>
    <t>The Examiner (M-F av) (Tas)</t>
  </si>
  <si>
    <t>Sydney Morning Herald (M-F av) (NSW)</t>
  </si>
  <si>
    <t>Northern Territory News (M-F av) (NT)</t>
  </si>
  <si>
    <t>Courier-Mail (M-F av) (Qld)</t>
  </si>
  <si>
    <t>Adelaide Advertiser (M-F av) (SA)</t>
  </si>
  <si>
    <t>Herald Sun (M-F av) (Vic)</t>
  </si>
  <si>
    <t>Cairns Post (M-F av) (Qld)</t>
  </si>
  <si>
    <t>Illawarra Mercury (M-F av) (NSW)</t>
  </si>
  <si>
    <t>Daily Telegraph (M-F av) (NSW)</t>
  </si>
  <si>
    <t>Mercury (M-F av) (Tas)</t>
  </si>
  <si>
    <t>The Age (M-F av) (Vic)</t>
  </si>
  <si>
    <t>Gold Coast Bulletin (M-F av) (Qld)</t>
  </si>
  <si>
    <t>Read any of the above Mon-Fri Newspapers</t>
  </si>
  <si>
    <t>Sunday Examiner (Tas)</t>
  </si>
  <si>
    <t>Sunday Times (WA)</t>
  </si>
  <si>
    <t>Sunday Herald Sun (Vic)</t>
  </si>
  <si>
    <t>Sun-Herald (NSW)</t>
  </si>
  <si>
    <t>Sunday Telegraph (NSW)</t>
  </si>
  <si>
    <t>Canberra Times (Sunday) (NSW)</t>
  </si>
  <si>
    <t>Sunday Territorian (NT)</t>
  </si>
  <si>
    <t>Sunday Mail (Qld)</t>
  </si>
  <si>
    <t>Sunday Age (Vic)</t>
  </si>
  <si>
    <t>Sunday Mail (SA)</t>
  </si>
  <si>
    <t>Sunday Tasmanian (Tas)</t>
  </si>
  <si>
    <t>Read any of the above Sunday Newspapers</t>
  </si>
  <si>
    <t>Read any of the above Newspapers</t>
  </si>
  <si>
    <t>The Advocate (Sat) (Tas)</t>
  </si>
  <si>
    <t>Northern Territory News (Sat) (NT)</t>
  </si>
  <si>
    <t>Cairns Weekend Post (Qld)</t>
  </si>
  <si>
    <t>Newcastle Herald (Sat) (NSW)</t>
  </si>
  <si>
    <t>Herald Sun (Sat) (Vic)</t>
  </si>
  <si>
    <t>Daily Telegraph (Sat) (NSW)</t>
  </si>
  <si>
    <t>Mercury on Saturday (Tas)</t>
  </si>
  <si>
    <t>Townsville Bulletin (Sat) (Qld)</t>
  </si>
  <si>
    <t>Sydney Morning Herald (Sat) (NSW)</t>
  </si>
  <si>
    <t>The Examiner (Sat) (Tas)</t>
  </si>
  <si>
    <t>Courier-Mail (Sat) (Qld)</t>
  </si>
  <si>
    <t>Saturday Advertiser (SA)</t>
  </si>
  <si>
    <t>Saturday Age (Vic)</t>
  </si>
  <si>
    <t>Canberra Times (Sat) (NSW)</t>
  </si>
  <si>
    <t>Illawarra Mercury (Sat) (NSW)</t>
  </si>
  <si>
    <t>Weekend Gold Coast Bulletin (Qld)</t>
  </si>
  <si>
    <t>Read any of the above Saturday Newspapers</t>
  </si>
  <si>
    <t>Xbox (now closed)</t>
  </si>
  <si>
    <t>Men's Magazines</t>
  </si>
  <si>
    <t>Family Circle</t>
  </si>
  <si>
    <t>New Idea Food</t>
  </si>
  <si>
    <t>AgJournal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</si>
</sst>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0.0&quot;%&quot;"/>
    <numFmt numFmtId="168" formatCode="mmmm\ yyyy"/>
  </numFmts>
  <fonts count="22" x14ac:knownFonts="1">
    <font>
      <sz val="10"/>
      <name val="Arial"/>
    </font>
    <font>
      <sz val="10"/>
      <name val="Arial"/>
      <family val="2"/>
    </font>
    <font>
      <b/>
      <sz val="8"/>
      <name val="Arial"/>
      <family val="2"/>
    </font>
    <font>
      <sz val="8"/>
      <name val="Arial"/>
      <family val="2"/>
    </font>
    <font>
      <sz val="8"/>
      <name val="Arial"/>
      <family val="2"/>
    </font>
    <font>
      <b/>
      <sz val="8"/>
      <name val="Arial"/>
      <family val="2"/>
    </font>
    <font>
      <u/>
      <sz val="10"/>
      <color indexed="12"/>
      <name val="Arial"/>
      <family val="2"/>
    </font>
    <font>
      <b/>
      <sz val="10"/>
      <color indexed="9"/>
      <name val="Arial"/>
      <family val="2"/>
    </font>
    <font>
      <b/>
      <sz val="8"/>
      <color indexed="9"/>
      <name val="Arial"/>
      <family val="2"/>
    </font>
    <font>
      <sz val="8"/>
      <color indexed="9"/>
      <name val="Arial"/>
      <family val="2"/>
    </font>
    <font>
      <b/>
      <sz val="10"/>
      <color indexed="9"/>
      <name val="Arial"/>
      <family val="2"/>
    </font>
    <font>
      <b/>
      <sz val="8"/>
      <color indexed="9"/>
      <name val="Arial"/>
      <family val="2"/>
    </font>
    <font>
      <sz val="8"/>
      <color indexed="9"/>
      <name val="Arial"/>
      <family val="2"/>
    </font>
    <font>
      <b/>
      <sz val="20"/>
      <name val="Arial"/>
      <family val="2"/>
    </font>
    <font>
      <b/>
      <sz val="20"/>
      <color indexed="24"/>
      <name val="Rockwell"/>
      <family val="1"/>
    </font>
    <font>
      <sz val="10"/>
      <name val="Garamond"/>
      <family val="1"/>
    </font>
    <font>
      <sz val="10"/>
      <color indexed="8"/>
      <name val="Arial"/>
      <family val="2"/>
    </font>
    <font>
      <sz val="10"/>
      <color indexed="8"/>
      <name val="Garamond"/>
      <family val="1"/>
    </font>
    <font>
      <b/>
      <u/>
      <sz val="12"/>
      <color indexed="8"/>
      <name val="Garamond"/>
      <family val="1"/>
    </font>
    <font>
      <b/>
      <sz val="12"/>
      <color indexed="8"/>
      <name val="Garamond"/>
      <family val="1"/>
    </font>
    <font>
      <sz val="8"/>
      <color theme="0"/>
      <name val="Arial"/>
      <family val="2"/>
    </font>
    <font>
      <sz val="10"/>
      <color rgb="FF000000"/>
      <name val="Times New Roman"/>
      <family val="1"/>
    </font>
  </fonts>
  <fills count="3">
    <fill>
      <patternFill patternType="none"/>
    </fill>
    <fill>
      <patternFill patternType="gray125"/>
    </fill>
    <fill>
      <patternFill patternType="solid">
        <fgColor indexed="24"/>
        <bgColor indexed="64"/>
      </patternFill>
    </fill>
  </fills>
  <borders count="8">
    <border>
      <left/>
      <right/>
      <top/>
      <bottom/>
      <diagonal/>
    </border>
    <border>
      <left style="double">
        <color indexed="64"/>
      </left>
      <right/>
      <top/>
      <bottom/>
      <diagonal/>
    </border>
    <border>
      <left/>
      <right/>
      <top style="thin">
        <color indexed="64"/>
      </top>
      <bottom style="thin">
        <color indexed="64"/>
      </bottom>
      <diagonal/>
    </border>
    <border>
      <left/>
      <right/>
      <top/>
      <bottom style="thin">
        <color indexed="64"/>
      </bottom>
      <diagonal/>
    </border>
    <border>
      <left style="double">
        <color indexed="64"/>
      </left>
      <right/>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9">
    <xf numFmtId="0" fontId="0" fillId="0" borderId="0" xfId="0"/>
    <xf numFmtId="0" fontId="3" fillId="0" borderId="0" xfId="0" applyFont="1"/>
    <xf numFmtId="0" fontId="3" fillId="0" borderId="0" xfId="0" applyFont="1" applyAlignment="1">
      <alignment horizontal="center"/>
    </xf>
    <xf numFmtId="49" fontId="5" fillId="0" borderId="0" xfId="0" applyNumberFormat="1" applyFont="1"/>
    <xf numFmtId="0" fontId="4" fillId="0" borderId="0" xfId="0" applyFont="1"/>
    <xf numFmtId="0" fontId="4" fillId="0" borderId="0" xfId="0" applyFont="1" applyFill="1"/>
    <xf numFmtId="0" fontId="4" fillId="0" borderId="0" xfId="0" applyFont="1" applyAlignment="1">
      <alignment horizontal="center"/>
    </xf>
    <xf numFmtId="166" fontId="3" fillId="0" borderId="0" xfId="1" applyNumberFormat="1" applyFont="1" applyAlignment="1">
      <alignment horizontal="center"/>
    </xf>
    <xf numFmtId="0" fontId="3" fillId="0" borderId="0" xfId="0" applyFont="1" applyAlignment="1">
      <alignment horizontal="right"/>
    </xf>
    <xf numFmtId="166" fontId="3" fillId="0" borderId="0" xfId="1" applyNumberFormat="1" applyFont="1" applyAlignment="1">
      <alignment horizontal="right"/>
    </xf>
    <xf numFmtId="49" fontId="2" fillId="0" borderId="0" xfId="0" applyNumberFormat="1" applyFont="1" applyFill="1"/>
    <xf numFmtId="166" fontId="3" fillId="0" borderId="0" xfId="1" applyNumberFormat="1" applyFont="1" applyFill="1" applyAlignment="1">
      <alignment horizontal="center"/>
    </xf>
    <xf numFmtId="0" fontId="3" fillId="0" borderId="0" xfId="0" applyFont="1" applyFill="1"/>
    <xf numFmtId="0" fontId="3" fillId="0" borderId="0" xfId="0" applyFont="1" applyFill="1" applyAlignment="1">
      <alignment horizontal="center"/>
    </xf>
    <xf numFmtId="166" fontId="4" fillId="0" borderId="0" xfId="1" applyNumberFormat="1" applyFont="1" applyAlignment="1">
      <alignment horizontal="center"/>
    </xf>
    <xf numFmtId="166" fontId="2" fillId="0" borderId="0" xfId="1" applyNumberFormat="1" applyFont="1" applyAlignment="1">
      <alignment horizontal="center"/>
    </xf>
    <xf numFmtId="0" fontId="3" fillId="0" borderId="0" xfId="0" applyFont="1" applyBorder="1" applyAlignment="1">
      <alignment horizontal="right"/>
    </xf>
    <xf numFmtId="166" fontId="2" fillId="0" borderId="0" xfId="1" applyNumberFormat="1" applyFont="1" applyBorder="1" applyAlignment="1">
      <alignment horizontal="center"/>
    </xf>
    <xf numFmtId="164" fontId="2" fillId="0" borderId="0" xfId="0" applyNumberFormat="1" applyFont="1" applyBorder="1"/>
    <xf numFmtId="165" fontId="2" fillId="0" borderId="0" xfId="3" applyNumberFormat="1" applyFont="1" applyBorder="1" applyAlignment="1">
      <alignment horizontal="right"/>
    </xf>
    <xf numFmtId="0" fontId="3" fillId="0" borderId="1" xfId="0" applyFont="1" applyBorder="1" applyAlignment="1">
      <alignment horizontal="right"/>
    </xf>
    <xf numFmtId="0" fontId="3" fillId="0" borderId="0" xfId="0" applyFont="1" applyFill="1" applyAlignment="1">
      <alignment horizontal="right"/>
    </xf>
    <xf numFmtId="165" fontId="3" fillId="0" borderId="0" xfId="3" applyNumberFormat="1" applyFont="1" applyFill="1" applyAlignment="1">
      <alignment horizontal="right"/>
    </xf>
    <xf numFmtId="0" fontId="4" fillId="0" borderId="0" xfId="0" applyFont="1" applyAlignment="1">
      <alignment horizontal="right"/>
    </xf>
    <xf numFmtId="165" fontId="3" fillId="0" borderId="0" xfId="3" applyNumberFormat="1" applyFont="1" applyAlignment="1">
      <alignment horizontal="right"/>
    </xf>
    <xf numFmtId="165" fontId="2" fillId="0" borderId="0" xfId="3" applyNumberFormat="1" applyFont="1" applyAlignment="1">
      <alignment horizontal="right"/>
    </xf>
    <xf numFmtId="49" fontId="8" fillId="2" borderId="0" xfId="0" applyNumberFormat="1" applyFont="1" applyFill="1" applyBorder="1" applyAlignment="1">
      <alignment horizontal="center" wrapText="1"/>
    </xf>
    <xf numFmtId="0" fontId="9" fillId="2" borderId="2" xfId="0" applyFont="1" applyFill="1" applyBorder="1" applyAlignment="1">
      <alignment horizontal="right"/>
    </xf>
    <xf numFmtId="166" fontId="9" fillId="2" borderId="2" xfId="1" applyNumberFormat="1" applyFont="1" applyFill="1" applyBorder="1" applyAlignment="1">
      <alignment horizontal="center"/>
    </xf>
    <xf numFmtId="0" fontId="9" fillId="2" borderId="2" xfId="0" applyFont="1" applyFill="1" applyBorder="1"/>
    <xf numFmtId="49" fontId="11" fillId="2" borderId="0" xfId="0" applyNumberFormat="1" applyFont="1" applyFill="1" applyAlignment="1">
      <alignment horizontal="center" wrapText="1"/>
    </xf>
    <xf numFmtId="166" fontId="12" fillId="2" borderId="3" xfId="1" applyNumberFormat="1" applyFont="1" applyFill="1" applyBorder="1" applyAlignment="1">
      <alignment horizontal="center"/>
    </xf>
    <xf numFmtId="0" fontId="12" fillId="2" borderId="3" xfId="0" applyFont="1" applyFill="1" applyBorder="1" applyAlignment="1">
      <alignment horizontal="right"/>
    </xf>
    <xf numFmtId="166" fontId="12" fillId="2" borderId="2" xfId="1" applyNumberFormat="1" applyFont="1" applyFill="1" applyBorder="1" applyAlignment="1">
      <alignment horizontal="center"/>
    </xf>
    <xf numFmtId="17" fontId="8" fillId="2" borderId="3" xfId="1" applyNumberFormat="1" applyFont="1" applyFill="1" applyBorder="1" applyAlignment="1">
      <alignment horizontal="center"/>
    </xf>
    <xf numFmtId="166" fontId="9" fillId="2" borderId="3" xfId="1" applyNumberFormat="1" applyFont="1" applyFill="1" applyBorder="1" applyAlignment="1">
      <alignment horizontal="center"/>
    </xf>
    <xf numFmtId="49" fontId="7" fillId="2" borderId="0" xfId="0" applyNumberFormat="1" applyFont="1" applyFill="1" applyBorder="1" applyAlignment="1">
      <alignment horizontal="center"/>
    </xf>
    <xf numFmtId="17" fontId="8" fillId="2" borderId="0" xfId="0" applyNumberFormat="1" applyFont="1" applyFill="1" applyBorder="1" applyAlignment="1">
      <alignment horizontal="center"/>
    </xf>
    <xf numFmtId="0" fontId="9" fillId="2" borderId="4" xfId="0" applyFont="1" applyFill="1" applyBorder="1" applyAlignment="1">
      <alignment horizontal="right"/>
    </xf>
    <xf numFmtId="0" fontId="9" fillId="2" borderId="3" xfId="0" applyFont="1" applyFill="1" applyBorder="1" applyAlignment="1">
      <alignment horizontal="right"/>
    </xf>
    <xf numFmtId="0" fontId="3" fillId="0" borderId="0" xfId="0" applyNumberFormat="1" applyFont="1" applyFill="1"/>
    <xf numFmtId="0" fontId="8" fillId="2" borderId="0" xfId="0" applyNumberFormat="1" applyFont="1" applyFill="1"/>
    <xf numFmtId="0" fontId="2" fillId="0" borderId="0" xfId="0" applyNumberFormat="1" applyFont="1" applyFill="1"/>
    <xf numFmtId="0" fontId="8" fillId="2" borderId="2" xfId="0" applyNumberFormat="1" applyFont="1" applyFill="1" applyBorder="1" applyAlignment="1">
      <alignment horizontal="left"/>
    </xf>
    <xf numFmtId="0" fontId="2" fillId="0" borderId="0" xfId="0" applyNumberFormat="1" applyFont="1" applyAlignment="1">
      <alignment horizontal="left"/>
    </xf>
    <xf numFmtId="0" fontId="3" fillId="0" borderId="0" xfId="0" applyNumberFormat="1" applyFont="1"/>
    <xf numFmtId="17" fontId="8" fillId="2" borderId="0" xfId="0" applyNumberFormat="1" applyFont="1" applyFill="1" applyAlignment="1">
      <alignment horizontal="center" wrapText="1"/>
    </xf>
    <xf numFmtId="3" fontId="9" fillId="2" borderId="2" xfId="1" applyNumberFormat="1" applyFont="1" applyFill="1" applyBorder="1" applyAlignment="1">
      <alignment horizontal="center"/>
    </xf>
    <xf numFmtId="0" fontId="2" fillId="0" borderId="0" xfId="0" applyNumberFormat="1" applyFont="1"/>
    <xf numFmtId="17" fontId="11" fillId="2" borderId="0" xfId="0" applyNumberFormat="1" applyFont="1" applyFill="1" applyAlignment="1">
      <alignment horizontal="center" wrapText="1"/>
    </xf>
    <xf numFmtId="0" fontId="11" fillId="2" borderId="0" xfId="0" applyNumberFormat="1" applyFont="1" applyFill="1"/>
    <xf numFmtId="0" fontId="11" fillId="2" borderId="2" xfId="0" applyNumberFormat="1" applyFont="1" applyFill="1" applyBorder="1" applyAlignment="1">
      <alignment horizontal="left"/>
    </xf>
    <xf numFmtId="0" fontId="5" fillId="0" borderId="0" xfId="0" applyNumberFormat="1" applyFont="1"/>
    <xf numFmtId="17" fontId="8" fillId="2" borderId="5" xfId="0" applyNumberFormat="1" applyFont="1" applyFill="1" applyBorder="1" applyAlignment="1">
      <alignment horizontal="center" wrapText="1"/>
    </xf>
    <xf numFmtId="0" fontId="5" fillId="0" borderId="0" xfId="0" applyNumberFormat="1" applyFont="1" applyFill="1"/>
    <xf numFmtId="0" fontId="2" fillId="0" borderId="0" xfId="0" applyNumberFormat="1" applyFont="1" applyBorder="1" applyAlignment="1">
      <alignment horizontal="left"/>
    </xf>
    <xf numFmtId="0" fontId="11" fillId="2" borderId="3" xfId="0" applyNumberFormat="1" applyFont="1" applyFill="1" applyBorder="1" applyAlignment="1">
      <alignment horizontal="left"/>
    </xf>
    <xf numFmtId="17" fontId="8" fillId="2" borderId="3" xfId="0" applyNumberFormat="1" applyFont="1" applyFill="1" applyBorder="1" applyAlignment="1">
      <alignment horizontal="center" wrapText="1"/>
    </xf>
    <xf numFmtId="3" fontId="4" fillId="0" borderId="0" xfId="0" applyNumberFormat="1" applyFont="1" applyAlignment="1">
      <alignment horizontal="center"/>
    </xf>
    <xf numFmtId="17" fontId="8" fillId="2" borderId="6" xfId="0" applyNumberFormat="1" applyFont="1" applyFill="1" applyBorder="1" applyAlignment="1">
      <alignment horizont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8" fillId="0" borderId="0" xfId="0" applyNumberFormat="1" applyFont="1" applyFill="1" applyBorder="1" applyAlignment="1">
      <alignment wrapText="1"/>
    </xf>
    <xf numFmtId="17" fontId="8" fillId="2" borderId="0" xfId="0" applyNumberFormat="1" applyFont="1" applyFill="1" applyBorder="1" applyAlignment="1">
      <alignment horizontal="center" wrapText="1"/>
    </xf>
    <xf numFmtId="0" fontId="7" fillId="2" borderId="0" xfId="0" applyNumberFormat="1" applyFont="1" applyFill="1" applyBorder="1" applyAlignment="1">
      <alignment horizontal="center"/>
    </xf>
    <xf numFmtId="3" fontId="3" fillId="0" borderId="0" xfId="0" applyNumberFormat="1" applyFont="1" applyAlignment="1">
      <alignment horizontal="center"/>
    </xf>
    <xf numFmtId="0" fontId="9" fillId="2" borderId="2" xfId="0" applyFont="1" applyFill="1" applyBorder="1" applyAlignment="1">
      <alignment horizontal="center"/>
    </xf>
    <xf numFmtId="166" fontId="4" fillId="0" borderId="0" xfId="1" applyNumberFormat="1" applyFont="1" applyFill="1" applyAlignment="1">
      <alignment horizontal="center"/>
    </xf>
    <xf numFmtId="0" fontId="12" fillId="2" borderId="2" xfId="0" applyFont="1" applyFill="1" applyBorder="1" applyAlignment="1">
      <alignment horizontal="center"/>
    </xf>
    <xf numFmtId="0" fontId="4" fillId="0" borderId="0" xfId="0" applyFont="1" applyBorder="1" applyAlignment="1">
      <alignment horizontal="center"/>
    </xf>
    <xf numFmtId="0" fontId="12" fillId="2" borderId="3" xfId="0" applyFont="1" applyFill="1" applyBorder="1" applyAlignment="1">
      <alignment horizontal="center"/>
    </xf>
    <xf numFmtId="0" fontId="3" fillId="0" borderId="2" xfId="0" applyNumberFormat="1" applyFont="1" applyBorder="1"/>
    <xf numFmtId="166" fontId="3" fillId="0" borderId="2" xfId="1" applyNumberFormat="1" applyFont="1" applyBorder="1" applyAlignment="1">
      <alignment horizontal="center"/>
    </xf>
    <xf numFmtId="165" fontId="3" fillId="0" borderId="2" xfId="3" applyNumberFormat="1" applyFont="1" applyBorder="1" applyAlignment="1">
      <alignment horizontal="center"/>
    </xf>
    <xf numFmtId="164" fontId="3" fillId="0" borderId="7" xfId="1" applyNumberFormat="1" applyFont="1" applyBorder="1" applyAlignment="1">
      <alignment horizontal="center"/>
    </xf>
    <xf numFmtId="164" fontId="3" fillId="0" borderId="2" xfId="1" applyNumberFormat="1" applyFont="1" applyBorder="1" applyAlignment="1">
      <alignment horizontal="center"/>
    </xf>
    <xf numFmtId="164" fontId="3" fillId="0" borderId="2" xfId="0" applyNumberFormat="1" applyFont="1" applyBorder="1" applyAlignment="1">
      <alignment horizontal="center"/>
    </xf>
    <xf numFmtId="0" fontId="2" fillId="0" borderId="2" xfId="0" applyNumberFormat="1" applyFont="1" applyBorder="1"/>
    <xf numFmtId="166" fontId="2" fillId="0" borderId="2" xfId="1" applyNumberFormat="1" applyFont="1" applyBorder="1" applyAlignment="1">
      <alignment horizontal="center"/>
    </xf>
    <xf numFmtId="165" fontId="2" fillId="0" borderId="2" xfId="3" applyNumberFormat="1" applyFont="1" applyBorder="1" applyAlignment="1">
      <alignment horizontal="center"/>
    </xf>
    <xf numFmtId="164" fontId="2" fillId="0" borderId="7" xfId="1" applyNumberFormat="1" applyFont="1" applyBorder="1" applyAlignment="1">
      <alignment horizontal="center"/>
    </xf>
    <xf numFmtId="164" fontId="2" fillId="0" borderId="2" xfId="1" applyNumberFormat="1" applyFont="1" applyBorder="1" applyAlignment="1">
      <alignment horizontal="center"/>
    </xf>
    <xf numFmtId="164" fontId="2" fillId="0" borderId="2" xfId="0" applyNumberFormat="1" applyFont="1" applyBorder="1" applyAlignment="1">
      <alignment horizontal="center"/>
    </xf>
    <xf numFmtId="0" fontId="3" fillId="0" borderId="2" xfId="0" applyNumberFormat="1" applyFont="1" applyFill="1" applyBorder="1"/>
    <xf numFmtId="3" fontId="3" fillId="0" borderId="2" xfId="1" applyNumberFormat="1" applyFont="1" applyFill="1" applyBorder="1" applyAlignment="1">
      <alignment horizontal="center"/>
    </xf>
    <xf numFmtId="165" fontId="3" fillId="0" borderId="2" xfId="3" applyNumberFormat="1" applyFont="1" applyFill="1" applyBorder="1" applyAlignment="1">
      <alignment horizontal="center"/>
    </xf>
    <xf numFmtId="0" fontId="2" fillId="0" borderId="2" xfId="0" applyNumberFormat="1" applyFont="1" applyFill="1" applyBorder="1"/>
    <xf numFmtId="3" fontId="2" fillId="0" borderId="2" xfId="1" applyNumberFormat="1" applyFont="1" applyFill="1" applyBorder="1" applyAlignment="1">
      <alignment horizontal="center"/>
    </xf>
    <xf numFmtId="165" fontId="2" fillId="0" borderId="2" xfId="3" applyNumberFormat="1" applyFont="1" applyFill="1" applyBorder="1" applyAlignment="1">
      <alignment horizontal="center"/>
    </xf>
    <xf numFmtId="0" fontId="8" fillId="2" borderId="0" xfId="0" applyNumberFormat="1" applyFont="1" applyFill="1" applyBorder="1"/>
    <xf numFmtId="166" fontId="3" fillId="0" borderId="0" xfId="1" applyNumberFormat="1" applyFont="1" applyFill="1" applyBorder="1" applyAlignment="1">
      <alignment horizontal="center"/>
    </xf>
    <xf numFmtId="0" fontId="3" fillId="0" borderId="0" xfId="0" applyFont="1" applyFill="1" applyBorder="1" applyAlignment="1">
      <alignment horizontal="right"/>
    </xf>
    <xf numFmtId="0" fontId="3" fillId="0" borderId="2" xfId="0" applyNumberFormat="1" applyFont="1" applyBorder="1" applyAlignment="1">
      <alignment horizontal="center"/>
    </xf>
    <xf numFmtId="167" fontId="3" fillId="0" borderId="2" xfId="0" applyNumberFormat="1" applyFont="1" applyBorder="1" applyAlignment="1">
      <alignment horizontal="center"/>
    </xf>
    <xf numFmtId="3" fontId="3" fillId="0" borderId="2" xfId="0" applyNumberFormat="1" applyFont="1" applyBorder="1" applyAlignment="1">
      <alignment horizontal="center"/>
    </xf>
    <xf numFmtId="3" fontId="3" fillId="0" borderId="2"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3" fontId="9" fillId="2" borderId="2" xfId="0" applyNumberFormat="1" applyFont="1" applyFill="1" applyBorder="1" applyAlignment="1">
      <alignment horizontal="center"/>
    </xf>
    <xf numFmtId="3" fontId="2" fillId="0" borderId="2" xfId="0" applyNumberFormat="1" applyFont="1" applyBorder="1" applyAlignment="1">
      <alignment horizontal="center"/>
    </xf>
    <xf numFmtId="0" fontId="5" fillId="0" borderId="2" xfId="0" applyNumberFormat="1" applyFont="1" applyBorder="1"/>
    <xf numFmtId="3" fontId="4" fillId="0" borderId="2" xfId="0" applyNumberFormat="1" applyFont="1" applyBorder="1" applyAlignment="1">
      <alignment horizontal="center"/>
    </xf>
    <xf numFmtId="0" fontId="4" fillId="0" borderId="2" xfId="0" applyFont="1" applyBorder="1" applyAlignment="1">
      <alignment horizontal="center"/>
    </xf>
    <xf numFmtId="3" fontId="2" fillId="0" borderId="2" xfId="1" applyNumberFormat="1" applyFont="1" applyBorder="1" applyAlignment="1">
      <alignment horizontal="center"/>
    </xf>
    <xf numFmtId="17" fontId="13" fillId="0" borderId="0" xfId="0" applyNumberFormat="1" applyFont="1" applyAlignment="1"/>
    <xf numFmtId="0" fontId="15" fillId="0" borderId="0" xfId="0" applyFont="1"/>
    <xf numFmtId="0" fontId="16" fillId="0" borderId="0" xfId="0" applyFont="1"/>
    <xf numFmtId="0" fontId="17" fillId="0" borderId="0" xfId="0" applyFont="1"/>
    <xf numFmtId="17" fontId="0" fillId="0" borderId="0" xfId="0" applyNumberFormat="1"/>
    <xf numFmtId="0" fontId="19" fillId="0" borderId="0" xfId="0" applyFont="1"/>
    <xf numFmtId="3" fontId="3" fillId="0" borderId="2" xfId="0" applyNumberFormat="1" applyFont="1" applyFill="1" applyBorder="1" applyAlignment="1">
      <alignment horizontal="left"/>
    </xf>
    <xf numFmtId="165" fontId="3" fillId="0" borderId="2" xfId="0" applyNumberFormat="1" applyFont="1" applyBorder="1" applyAlignment="1">
      <alignment horizontal="center"/>
    </xf>
    <xf numFmtId="165" fontId="3" fillId="0" borderId="2" xfId="0" applyNumberFormat="1" applyFont="1" applyFill="1" applyBorder="1" applyAlignment="1">
      <alignment horizontal="center"/>
    </xf>
    <xf numFmtId="0" fontId="3" fillId="0" borderId="0" xfId="0" applyNumberFormat="1" applyFont="1" applyFill="1" applyBorder="1"/>
    <xf numFmtId="3" fontId="4" fillId="0" borderId="0" xfId="0" applyNumberFormat="1" applyFont="1"/>
    <xf numFmtId="3" fontId="3" fillId="0" borderId="0" xfId="0" applyNumberFormat="1" applyFont="1" applyFill="1"/>
    <xf numFmtId="0" fontId="20" fillId="0" borderId="0" xfId="0" applyFont="1" applyFill="1"/>
    <xf numFmtId="0"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3" fontId="3" fillId="0" borderId="5" xfId="0" applyNumberFormat="1" applyFont="1" applyFill="1" applyBorder="1" applyAlignment="1">
      <alignment horizontal="left"/>
    </xf>
    <xf numFmtId="3" fontId="3" fillId="0" borderId="5" xfId="0" applyNumberFormat="1" applyFont="1" applyFill="1" applyBorder="1" applyAlignment="1">
      <alignment horizontal="center"/>
    </xf>
    <xf numFmtId="0" fontId="3" fillId="0" borderId="0" xfId="0" applyFont="1" applyFill="1" applyBorder="1" applyAlignment="1">
      <alignment horizontal="center"/>
    </xf>
    <xf numFmtId="0" fontId="2" fillId="0" borderId="0" xfId="0" applyNumberFormat="1" applyFont="1" applyFill="1" applyAlignment="1">
      <alignment horizontal="center"/>
    </xf>
    <xf numFmtId="0" fontId="3" fillId="0" borderId="0" xfId="0" applyNumberFormat="1" applyFont="1" applyAlignment="1">
      <alignment horizontal="center"/>
    </xf>
    <xf numFmtId="0" fontId="2" fillId="0" borderId="0" xfId="0" applyNumberFormat="1" applyFont="1" applyFill="1" applyBorder="1" applyAlignment="1">
      <alignment horizontal="center"/>
    </xf>
    <xf numFmtId="3" fontId="3" fillId="0" borderId="2" xfId="1" applyNumberFormat="1" applyFont="1" applyFill="1" applyBorder="1" applyAlignment="1">
      <alignment horizontal="left"/>
    </xf>
    <xf numFmtId="0" fontId="3" fillId="0" borderId="0" xfId="0" applyFont="1" applyFill="1" applyAlignment="1">
      <alignment horizontal="left"/>
    </xf>
    <xf numFmtId="0" fontId="2" fillId="0" borderId="0" xfId="0" applyNumberFormat="1" applyFont="1" applyFill="1" applyBorder="1"/>
    <xf numFmtId="49" fontId="2" fillId="0" borderId="0" xfId="0" applyNumberFormat="1" applyFont="1" applyFill="1" applyBorder="1"/>
    <xf numFmtId="0" fontId="3" fillId="0" borderId="0" xfId="0" applyFont="1" applyFill="1" applyBorder="1"/>
    <xf numFmtId="0" fontId="3" fillId="0" borderId="0" xfId="0" applyFont="1" applyFill="1" applyBorder="1" applyAlignment="1">
      <alignment horizontal="left"/>
    </xf>
    <xf numFmtId="0" fontId="8" fillId="0" borderId="2" xfId="0" applyNumberFormat="1" applyFont="1" applyFill="1" applyBorder="1" applyAlignment="1">
      <alignment horizontal="center"/>
    </xf>
    <xf numFmtId="17" fontId="8" fillId="0" borderId="2" xfId="0" applyNumberFormat="1" applyFont="1" applyFill="1" applyBorder="1" applyAlignment="1">
      <alignment horizontal="center" wrapText="1"/>
    </xf>
    <xf numFmtId="17" fontId="8" fillId="0" borderId="2" xfId="0" applyNumberFormat="1" applyFont="1" applyFill="1" applyBorder="1" applyAlignment="1">
      <alignment horizontal="left" wrapText="1"/>
    </xf>
    <xf numFmtId="0" fontId="8" fillId="0" borderId="2" xfId="0" applyNumberFormat="1" applyFont="1" applyFill="1" applyBorder="1"/>
    <xf numFmtId="0" fontId="2" fillId="0" borderId="2" xfId="0" applyNumberFormat="1" applyFont="1" applyBorder="1" applyAlignment="1">
      <alignment horizontal="left"/>
    </xf>
    <xf numFmtId="0" fontId="2" fillId="0" borderId="2" xfId="0" applyNumberFormat="1" applyFont="1" applyBorder="1" applyAlignment="1">
      <alignment horizontal="center"/>
    </xf>
    <xf numFmtId="166" fontId="3" fillId="0" borderId="2" xfId="1" applyNumberFormat="1" applyFont="1" applyFill="1" applyBorder="1" applyAlignment="1">
      <alignment horizontal="center"/>
    </xf>
    <xf numFmtId="166" fontId="3" fillId="0" borderId="2" xfId="1" applyNumberFormat="1" applyFont="1" applyFill="1" applyBorder="1" applyAlignment="1">
      <alignment horizontal="left"/>
    </xf>
    <xf numFmtId="0" fontId="21" fillId="0" borderId="0" xfId="0" applyFont="1" applyAlignment="1">
      <alignment vertical="center" wrapText="1"/>
    </xf>
    <xf numFmtId="0" fontId="18" fillId="0" borderId="0" xfId="2" applyFont="1" applyBorder="1" applyAlignment="1" applyProtection="1">
      <alignment horizontal="left"/>
    </xf>
    <xf numFmtId="0" fontId="14" fillId="0" borderId="0" xfId="0" applyFont="1" applyAlignment="1">
      <alignment horizontal="center" wrapText="1"/>
    </xf>
    <xf numFmtId="0" fontId="14" fillId="0" borderId="0" xfId="0" applyFont="1" applyAlignment="1">
      <alignment horizontal="center"/>
    </xf>
    <xf numFmtId="168" fontId="14" fillId="0" borderId="0" xfId="0" applyNumberFormat="1" applyFont="1" applyAlignment="1">
      <alignment horizontal="center" wrapText="1"/>
    </xf>
    <xf numFmtId="168" fontId="14" fillId="0" borderId="0" xfId="0" applyNumberFormat="1" applyFont="1" applyAlignment="1">
      <alignment horizontal="center"/>
    </xf>
    <xf numFmtId="49" fontId="16" fillId="0" borderId="0" xfId="2" applyNumberFormat="1" applyFont="1" applyBorder="1" applyAlignment="1" applyProtection="1">
      <alignment horizontal="left"/>
    </xf>
    <xf numFmtId="49" fontId="7" fillId="2" borderId="3" xfId="0" applyNumberFormat="1" applyFont="1" applyFill="1" applyBorder="1" applyAlignment="1">
      <alignment horizontal="center" vertical="center"/>
    </xf>
    <xf numFmtId="0" fontId="8" fillId="2" borderId="0" xfId="0" applyFont="1" applyFill="1" applyBorder="1" applyAlignment="1">
      <alignment horizontal="center" wrapText="1"/>
    </xf>
    <xf numFmtId="0" fontId="8" fillId="2" borderId="3" xfId="0" applyFont="1" applyFill="1" applyBorder="1" applyAlignment="1">
      <alignment horizontal="center" wrapText="1"/>
    </xf>
    <xf numFmtId="49" fontId="8" fillId="2" borderId="0"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1" xfId="0" applyNumberFormat="1" applyFont="1" applyFill="1" applyBorder="1" applyAlignment="1">
      <alignment horizontal="center" wrapText="1"/>
    </xf>
    <xf numFmtId="49" fontId="8" fillId="2" borderId="4"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17" fontId="8" fillId="2" borderId="5" xfId="0" applyNumberFormat="1" applyFont="1" applyFill="1" applyBorder="1" applyAlignment="1">
      <alignment horizontal="center" wrapText="1"/>
    </xf>
    <xf numFmtId="17" fontId="8" fillId="2" borderId="0" xfId="0" applyNumberFormat="1" applyFont="1" applyFill="1" applyBorder="1" applyAlignment="1">
      <alignment horizontal="center" wrapText="1"/>
    </xf>
    <xf numFmtId="17" fontId="8" fillId="2" borderId="5" xfId="1" applyNumberFormat="1" applyFont="1" applyFill="1" applyBorder="1" applyAlignment="1">
      <alignment horizontal="center"/>
    </xf>
    <xf numFmtId="17" fontId="8" fillId="2" borderId="0" xfId="1" applyNumberFormat="1" applyFont="1" applyFill="1" applyBorder="1" applyAlignment="1">
      <alignment horizontal="center"/>
    </xf>
    <xf numFmtId="0" fontId="8" fillId="2" borderId="5" xfId="0" applyNumberFormat="1" applyFont="1" applyFill="1" applyBorder="1" applyAlignment="1">
      <alignment horizontal="center" wrapText="1"/>
    </xf>
    <xf numFmtId="0" fontId="8" fillId="2" borderId="3" xfId="0" applyNumberFormat="1" applyFont="1" applyFill="1" applyBorder="1" applyAlignment="1">
      <alignment horizontal="center" wrapText="1"/>
    </xf>
    <xf numFmtId="0" fontId="21" fillId="0" borderId="0" xfId="0" applyFont="1" applyAlignment="1">
      <alignment horizontal="center" vertical="center" wrapText="1"/>
    </xf>
    <xf numFmtId="49" fontId="7"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8" fillId="2" borderId="5" xfId="0" applyNumberFormat="1" applyFont="1" applyFill="1" applyBorder="1" applyAlignment="1">
      <alignment horizontal="left" vertical="center"/>
    </xf>
    <xf numFmtId="0" fontId="8" fillId="2" borderId="3" xfId="0" applyNumberFormat="1" applyFont="1" applyFill="1" applyBorder="1" applyAlignment="1">
      <alignment horizontal="left" vertic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68A9E"/>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5</xdr:col>
      <xdr:colOff>114300</xdr:colOff>
      <xdr:row>0</xdr:row>
      <xdr:rowOff>152400</xdr:rowOff>
    </xdr:from>
    <xdr:to>
      <xdr:col>7</xdr:col>
      <xdr:colOff>447675</xdr:colOff>
      <xdr:row>4</xdr:row>
      <xdr:rowOff>95250</xdr:rowOff>
    </xdr:to>
    <xdr:pic>
      <xdr:nvPicPr>
        <xdr:cNvPr id="134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0" y="152400"/>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L43"/>
  <sheetViews>
    <sheetView showGridLines="0" zoomScaleNormal="100" workbookViewId="0">
      <selection activeCell="A84" sqref="A84"/>
    </sheetView>
  </sheetViews>
  <sheetFormatPr defaultRowHeight="12.75" x14ac:dyDescent="0.2"/>
  <cols>
    <col min="1" max="1" width="11.7109375" customWidth="1"/>
    <col min="2" max="2" width="4.85546875" customWidth="1"/>
    <col min="3" max="3" width="4.140625" customWidth="1"/>
    <col min="4" max="4" width="1.5703125" customWidth="1"/>
    <col min="11" max="11" width="13.7109375" customWidth="1"/>
  </cols>
  <sheetData>
    <row r="12" spans="2:12" ht="26.25" x14ac:dyDescent="0.4">
      <c r="B12" s="143" t="s">
        <v>32</v>
      </c>
      <c r="C12" s="144"/>
      <c r="D12" s="144"/>
      <c r="E12" s="144"/>
      <c r="F12" s="144"/>
      <c r="G12" s="144"/>
      <c r="H12" s="144"/>
      <c r="I12" s="144"/>
      <c r="J12" s="144"/>
    </row>
    <row r="13" spans="2:12" ht="26.25" x14ac:dyDescent="0.4">
      <c r="B13" s="145" t="str">
        <f>"12 months to "&amp;TEXT('Magazines by Category'!C2,"mmmm yyyy")</f>
        <v>12 months to December 2020</v>
      </c>
      <c r="C13" s="146"/>
      <c r="D13" s="146"/>
      <c r="E13" s="146"/>
      <c r="F13" s="146"/>
      <c r="G13" s="146"/>
      <c r="H13" s="146"/>
      <c r="I13" s="146"/>
      <c r="J13" s="146"/>
      <c r="K13" s="106"/>
    </row>
    <row r="14" spans="2:12" ht="26.25" x14ac:dyDescent="0.4">
      <c r="B14" s="144" t="s">
        <v>28</v>
      </c>
      <c r="C14" s="144"/>
      <c r="D14" s="144"/>
      <c r="E14" s="144"/>
      <c r="F14" s="144"/>
      <c r="G14" s="144"/>
      <c r="H14" s="144"/>
      <c r="I14" s="144"/>
      <c r="J14" s="144"/>
      <c r="L14" s="110"/>
    </row>
    <row r="19" spans="1:11" x14ac:dyDescent="0.2">
      <c r="B19" s="108"/>
      <c r="C19" s="108"/>
      <c r="D19" s="108"/>
      <c r="E19" s="108"/>
      <c r="F19" s="108"/>
      <c r="G19" s="108"/>
      <c r="H19" s="108"/>
      <c r="I19" s="108"/>
      <c r="J19" s="108"/>
    </row>
    <row r="20" spans="1:11" x14ac:dyDescent="0.2">
      <c r="A20" s="107"/>
      <c r="B20" s="109"/>
      <c r="C20" s="109"/>
      <c r="D20" s="109"/>
      <c r="E20" s="109"/>
      <c r="F20" s="109"/>
      <c r="G20" s="109"/>
      <c r="H20" s="109"/>
      <c r="I20" s="109"/>
      <c r="J20" s="109"/>
    </row>
    <row r="21" spans="1:11" x14ac:dyDescent="0.2">
      <c r="A21" s="107"/>
      <c r="B21" s="109"/>
    </row>
    <row r="22" spans="1:11" ht="15.95" customHeight="1" x14ac:dyDescent="0.25">
      <c r="A22" s="107"/>
      <c r="D22" s="111" t="s">
        <v>31</v>
      </c>
      <c r="E22" s="109"/>
      <c r="F22" s="109"/>
      <c r="G22" s="109"/>
      <c r="H22" s="109"/>
      <c r="I22" s="109"/>
    </row>
    <row r="23" spans="1:11" ht="15.95" customHeight="1" x14ac:dyDescent="0.25">
      <c r="A23" s="107"/>
      <c r="D23" s="142" t="s">
        <v>23</v>
      </c>
      <c r="E23" s="142"/>
      <c r="F23" s="142"/>
      <c r="G23" s="142"/>
      <c r="H23" s="142"/>
      <c r="I23" s="142"/>
      <c r="J23" s="142"/>
      <c r="K23" s="142"/>
    </row>
    <row r="24" spans="1:11" ht="15.95" customHeight="1" x14ac:dyDescent="0.25">
      <c r="A24" s="107"/>
      <c r="D24" s="142" t="s">
        <v>26</v>
      </c>
      <c r="E24" s="142"/>
      <c r="F24" s="142"/>
      <c r="G24" s="142"/>
      <c r="H24" s="142"/>
      <c r="I24" s="142"/>
      <c r="J24" s="142"/>
      <c r="K24" s="142"/>
    </row>
    <row r="25" spans="1:11" ht="15.95" customHeight="1" x14ac:dyDescent="0.25">
      <c r="A25" s="107"/>
      <c r="D25" s="142" t="s">
        <v>56</v>
      </c>
      <c r="E25" s="142"/>
      <c r="F25" s="142"/>
      <c r="G25" s="142"/>
      <c r="H25" s="142"/>
      <c r="I25" s="142"/>
      <c r="J25" s="142"/>
      <c r="K25" s="142"/>
    </row>
    <row r="26" spans="1:11" ht="15.95" customHeight="1" x14ac:dyDescent="0.25">
      <c r="A26" s="107"/>
      <c r="D26" s="142" t="s">
        <v>27</v>
      </c>
      <c r="E26" s="142"/>
      <c r="F26" s="142"/>
      <c r="G26" s="142"/>
      <c r="H26" s="142"/>
      <c r="I26" s="142"/>
      <c r="J26" s="142"/>
      <c r="K26" s="142"/>
    </row>
    <row r="27" spans="1:11" ht="15.95" customHeight="1" x14ac:dyDescent="0.2">
      <c r="A27" s="107"/>
      <c r="E27" s="147" t="s">
        <v>30</v>
      </c>
      <c r="F27" s="147"/>
      <c r="G27" s="147"/>
      <c r="H27" s="147"/>
      <c r="I27" s="147"/>
      <c r="J27" s="147"/>
    </row>
    <row r="28" spans="1:11" ht="15.95" customHeight="1" x14ac:dyDescent="0.2">
      <c r="A28" s="107"/>
      <c r="E28" s="147" t="s">
        <v>29</v>
      </c>
      <c r="F28" s="147"/>
      <c r="G28" s="147"/>
      <c r="H28" s="147"/>
      <c r="I28" s="147"/>
      <c r="J28" s="147"/>
    </row>
    <row r="29" spans="1:11" ht="15.95" customHeight="1" x14ac:dyDescent="0.25">
      <c r="A29" s="107"/>
      <c r="D29" s="142" t="s">
        <v>24</v>
      </c>
      <c r="E29" s="142"/>
      <c r="F29" s="142"/>
      <c r="G29" s="142"/>
      <c r="H29" s="142"/>
      <c r="I29" s="142"/>
      <c r="J29" s="142"/>
      <c r="K29" s="142"/>
    </row>
    <row r="30" spans="1:11" ht="15.95" customHeight="1" x14ac:dyDescent="0.25">
      <c r="A30" s="107"/>
      <c r="D30" s="142" t="s">
        <v>59</v>
      </c>
      <c r="E30" s="142"/>
      <c r="F30" s="142"/>
      <c r="G30" s="142"/>
      <c r="H30" s="142"/>
      <c r="I30" s="142"/>
      <c r="J30" s="142"/>
      <c r="K30" s="142"/>
    </row>
    <row r="31" spans="1:11" ht="15.95" customHeight="1" x14ac:dyDescent="0.25">
      <c r="A31" s="107"/>
      <c r="D31" s="142" t="s">
        <v>57</v>
      </c>
      <c r="E31" s="142"/>
      <c r="F31" s="142"/>
      <c r="G31" s="142"/>
      <c r="H31" s="142"/>
      <c r="I31" s="142"/>
      <c r="J31" s="142"/>
      <c r="K31" s="142"/>
    </row>
    <row r="32" spans="1:11" ht="15.95" customHeight="1" x14ac:dyDescent="0.25">
      <c r="A32" s="107"/>
      <c r="D32" s="142" t="s">
        <v>33</v>
      </c>
      <c r="E32" s="142"/>
      <c r="F32" s="142"/>
      <c r="G32" s="142"/>
      <c r="H32" s="142"/>
      <c r="I32" s="142"/>
      <c r="J32" s="142"/>
      <c r="K32" s="142"/>
    </row>
    <row r="33" spans="1:11" ht="15.95" customHeight="1" x14ac:dyDescent="0.25">
      <c r="A33" s="107"/>
      <c r="D33" s="142" t="s">
        <v>36</v>
      </c>
      <c r="E33" s="142"/>
      <c r="F33" s="142"/>
      <c r="G33" s="142"/>
      <c r="H33" s="142"/>
      <c r="I33" s="142"/>
      <c r="J33" s="142"/>
      <c r="K33" s="142"/>
    </row>
    <row r="34" spans="1:11" ht="15.95" customHeight="1" x14ac:dyDescent="0.25">
      <c r="A34" s="107"/>
      <c r="D34" s="142" t="s">
        <v>25</v>
      </c>
      <c r="E34" s="142"/>
      <c r="F34" s="142"/>
      <c r="G34" s="142"/>
      <c r="H34" s="142"/>
      <c r="I34" s="142"/>
      <c r="J34" s="142"/>
      <c r="K34" s="142"/>
    </row>
    <row r="35" spans="1:11" ht="15.95" customHeight="1" x14ac:dyDescent="0.25">
      <c r="A35" s="107"/>
      <c r="B35" s="109"/>
      <c r="C35" s="109"/>
      <c r="D35" s="142" t="s">
        <v>34</v>
      </c>
      <c r="E35" s="142"/>
      <c r="F35" s="142"/>
      <c r="G35" s="142"/>
      <c r="H35" s="142"/>
      <c r="I35" s="142"/>
      <c r="J35" s="142"/>
      <c r="K35" s="142"/>
    </row>
    <row r="36" spans="1:11" x14ac:dyDescent="0.2">
      <c r="A36" s="107"/>
      <c r="B36" s="109"/>
      <c r="C36" s="109"/>
      <c r="D36" s="109"/>
      <c r="E36" s="109"/>
      <c r="F36" s="109"/>
      <c r="G36" s="109"/>
      <c r="H36" s="109"/>
      <c r="I36" s="109"/>
      <c r="J36" s="109"/>
    </row>
    <row r="37" spans="1:11" x14ac:dyDescent="0.2">
      <c r="B37" s="108"/>
      <c r="C37" s="108"/>
      <c r="D37" s="108"/>
      <c r="E37" s="108"/>
      <c r="F37" s="108"/>
      <c r="G37" s="108"/>
      <c r="H37" s="108"/>
      <c r="I37" s="108"/>
      <c r="J37" s="108"/>
    </row>
    <row r="38" spans="1:11" x14ac:dyDescent="0.2">
      <c r="B38" s="108"/>
      <c r="C38" s="108"/>
      <c r="D38" s="108"/>
      <c r="E38" s="108"/>
      <c r="F38" s="108"/>
      <c r="G38" s="108"/>
      <c r="H38" s="108"/>
      <c r="I38" s="108"/>
      <c r="J38" s="108"/>
    </row>
    <row r="39" spans="1:11" x14ac:dyDescent="0.2">
      <c r="B39" s="108"/>
      <c r="C39" s="108"/>
      <c r="D39" s="108"/>
      <c r="E39" s="108"/>
      <c r="F39" s="108"/>
      <c r="G39" s="108"/>
      <c r="H39" s="108"/>
      <c r="I39" s="108"/>
      <c r="J39" s="108"/>
    </row>
    <row r="40" spans="1:11" x14ac:dyDescent="0.2">
      <c r="B40" s="108"/>
      <c r="C40" s="108"/>
      <c r="D40" s="108"/>
      <c r="E40" s="108"/>
      <c r="F40" s="108"/>
      <c r="G40" s="108"/>
      <c r="H40" s="108"/>
      <c r="I40" s="108"/>
      <c r="J40" s="108"/>
    </row>
    <row r="41" spans="1:11" x14ac:dyDescent="0.2">
      <c r="B41" s="108"/>
      <c r="C41" s="108"/>
      <c r="D41" s="108"/>
      <c r="E41" s="108"/>
      <c r="F41" s="108"/>
      <c r="G41" s="108"/>
      <c r="H41" s="108"/>
      <c r="I41" s="108"/>
      <c r="J41" s="108"/>
    </row>
    <row r="42" spans="1:11" x14ac:dyDescent="0.2">
      <c r="B42" s="108"/>
      <c r="C42" s="108"/>
      <c r="D42" s="108"/>
      <c r="E42" s="108"/>
      <c r="F42" s="108"/>
      <c r="G42" s="108"/>
      <c r="H42" s="108"/>
      <c r="I42" s="108"/>
      <c r="J42" s="108"/>
    </row>
    <row r="43" spans="1:11" x14ac:dyDescent="0.2">
      <c r="B43" s="108"/>
      <c r="C43" s="108"/>
      <c r="D43" s="108"/>
      <c r="E43" s="108"/>
      <c r="F43" s="108"/>
      <c r="G43" s="108"/>
      <c r="H43" s="108"/>
      <c r="I43" s="108"/>
      <c r="J43" s="108"/>
    </row>
  </sheetData>
  <mergeCells count="16">
    <mergeCell ref="D25:K25"/>
    <mergeCell ref="D31:K31"/>
    <mergeCell ref="B12:J12"/>
    <mergeCell ref="B13:J13"/>
    <mergeCell ref="B14:J14"/>
    <mergeCell ref="D24:K24"/>
    <mergeCell ref="D23:K23"/>
    <mergeCell ref="D26:K26"/>
    <mergeCell ref="E28:J28"/>
    <mergeCell ref="E27:J27"/>
    <mergeCell ref="D35:K35"/>
    <mergeCell ref="D34:K34"/>
    <mergeCell ref="D30:K30"/>
    <mergeCell ref="D29:K29"/>
    <mergeCell ref="D33:K33"/>
    <mergeCell ref="D32:K32"/>
  </mergeCells>
  <phoneticPr fontId="4" type="noConversion"/>
  <hyperlinks>
    <hyperlink ref="D23" location="'Magazine Categories'!A1" display="Magazine Categories"/>
    <hyperlink ref="D24" location="'Magazines by Category'!A1" display="Magazines by Category"/>
    <hyperlink ref="D26" location="'Mags Top 20'!A1" display="Mags Top 20"/>
    <hyperlink ref="D29" location="'Mags Ranked'!A1" display="Magazines Ranked"/>
    <hyperlink ref="D30" location="'NIMs yoy'!A1" display="Newspapers Inserted Magazines yoy"/>
    <hyperlink ref="D32" location="'NIMs yoy % change'!A1" display="Newspapers Inserted Magazines % Change"/>
    <hyperlink ref="D33" location="'NIMs Ranked'!A1" display="Newspapers Inserted Magazines Ranked"/>
    <hyperlink ref="D34" location="'Newspapers by State'!A1" display="Newspapers by State"/>
    <hyperlink ref="D35" location="'Newspapers Ranked'!A1" display="Newspapers Ranked"/>
    <hyperlink ref="E27:I27" location="'Mags Top 20'!A1" display="Magazines Top 20 Increases"/>
    <hyperlink ref="E28:I28" location="'Mags Top 20'!A29" display="Magazines Top 20 Decreases"/>
    <hyperlink ref="D25:K25" location="'Top 5 Magazines by Category'!A1" display="Top 5 Magazines by Category"/>
    <hyperlink ref="D31:K31" location="'Top 5 NIMs yoy'!A1" display="Top 5 Newspaper Inserted Magazines"/>
  </hyperlinks>
  <pageMargins left="0.46" right="0.74803149606299213" top="0.78740157480314965"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7"/>
  <sheetViews>
    <sheetView showGridLines="0" zoomScaleNormal="100" workbookViewId="0">
      <selection activeCell="A54" sqref="A54"/>
    </sheetView>
  </sheetViews>
  <sheetFormatPr defaultRowHeight="11.25" x14ac:dyDescent="0.2"/>
  <cols>
    <col min="1" max="1" width="38" style="54" customWidth="1"/>
    <col min="2" max="2" width="7.7109375" style="5" customWidth="1"/>
    <col min="3" max="16384" width="9.140625" style="5"/>
  </cols>
  <sheetData>
    <row r="1" spans="1:4" s="63" customFormat="1" ht="30" customHeight="1" x14ac:dyDescent="0.2">
      <c r="A1" s="166" t="s">
        <v>18</v>
      </c>
      <c r="B1" s="166"/>
    </row>
    <row r="2" spans="1:4" s="10" customFormat="1" ht="11.25" customHeight="1" x14ac:dyDescent="0.2">
      <c r="A2" s="41"/>
      <c r="B2" s="46">
        <v>44166</v>
      </c>
      <c r="D2" s="64"/>
    </row>
    <row r="3" spans="1:4" s="10" customFormat="1" ht="11.25" customHeight="1" x14ac:dyDescent="0.2">
      <c r="A3" s="41"/>
      <c r="B3" s="46" t="s">
        <v>21</v>
      </c>
      <c r="D3" s="64"/>
    </row>
    <row r="4" spans="1:4" ht="11.25" customHeight="1" x14ac:dyDescent="0.2">
      <c r="A4" s="51" t="s">
        <v>17</v>
      </c>
      <c r="B4" s="33">
        <v>21069</v>
      </c>
    </row>
    <row r="5" spans="1:4" ht="11.25" customHeight="1" x14ac:dyDescent="0.2">
      <c r="A5" s="44"/>
      <c r="B5" s="69"/>
    </row>
    <row r="6" spans="1:4" ht="11.25" customHeight="1" x14ac:dyDescent="0.2">
      <c r="A6" s="112" t="s">
        <v>168</v>
      </c>
      <c r="B6" s="97">
        <v>770</v>
      </c>
    </row>
    <row r="7" spans="1:4" ht="11.25" customHeight="1" x14ac:dyDescent="0.2">
      <c r="A7" s="112" t="s">
        <v>165</v>
      </c>
      <c r="B7" s="97">
        <v>622</v>
      </c>
    </row>
    <row r="8" spans="1:4" ht="11.25" customHeight="1" x14ac:dyDescent="0.2">
      <c r="A8" s="112" t="s">
        <v>171</v>
      </c>
      <c r="B8" s="97">
        <v>594</v>
      </c>
    </row>
    <row r="9" spans="1:4" ht="11.25" customHeight="1" x14ac:dyDescent="0.2">
      <c r="A9" s="112" t="s">
        <v>169</v>
      </c>
      <c r="B9" s="97">
        <v>465</v>
      </c>
    </row>
    <row r="10" spans="1:4" ht="11.25" customHeight="1" x14ac:dyDescent="0.2">
      <c r="A10" s="112" t="s">
        <v>170</v>
      </c>
      <c r="B10" s="97">
        <v>464</v>
      </c>
    </row>
    <row r="11" spans="1:4" ht="11.25" customHeight="1" x14ac:dyDescent="0.2">
      <c r="A11" s="112" t="s">
        <v>172</v>
      </c>
      <c r="B11" s="97">
        <v>438</v>
      </c>
    </row>
    <row r="12" spans="1:4" ht="11.25" customHeight="1" x14ac:dyDescent="0.2">
      <c r="A12" s="112" t="s">
        <v>173</v>
      </c>
      <c r="B12" s="97">
        <v>384</v>
      </c>
    </row>
    <row r="13" spans="1:4" ht="11.25" customHeight="1" x14ac:dyDescent="0.2">
      <c r="A13" s="112" t="s">
        <v>174</v>
      </c>
      <c r="B13" s="97">
        <v>267</v>
      </c>
    </row>
    <row r="14" spans="1:4" ht="11.25" customHeight="1" x14ac:dyDescent="0.2">
      <c r="A14" s="112" t="s">
        <v>164</v>
      </c>
      <c r="B14" s="97">
        <v>221</v>
      </c>
    </row>
    <row r="15" spans="1:4" ht="11.25" customHeight="1" x14ac:dyDescent="0.2">
      <c r="A15" s="112" t="s">
        <v>177</v>
      </c>
      <c r="B15" s="97">
        <v>215</v>
      </c>
    </row>
    <row r="16" spans="1:4" ht="11.25" customHeight="1" x14ac:dyDescent="0.2">
      <c r="A16" s="112" t="s">
        <v>176</v>
      </c>
      <c r="B16" s="97">
        <v>215</v>
      </c>
    </row>
    <row r="17" spans="1:2" x14ac:dyDescent="0.2">
      <c r="A17" s="112" t="s">
        <v>181</v>
      </c>
      <c r="B17" s="97">
        <v>207</v>
      </c>
    </row>
    <row r="18" spans="1:2" x14ac:dyDescent="0.2">
      <c r="A18" s="112" t="s">
        <v>178</v>
      </c>
      <c r="B18" s="97">
        <v>196</v>
      </c>
    </row>
    <row r="19" spans="1:2" x14ac:dyDescent="0.2">
      <c r="A19" s="112" t="s">
        <v>182</v>
      </c>
      <c r="B19" s="97">
        <v>185</v>
      </c>
    </row>
    <row r="20" spans="1:2" x14ac:dyDescent="0.2">
      <c r="A20" s="112" t="s">
        <v>163</v>
      </c>
      <c r="B20" s="97">
        <v>125</v>
      </c>
    </row>
    <row r="21" spans="1:2" x14ac:dyDescent="0.2">
      <c r="A21" s="112" t="s">
        <v>166</v>
      </c>
      <c r="B21" s="97">
        <v>76</v>
      </c>
    </row>
    <row r="22" spans="1:2" x14ac:dyDescent="0.2">
      <c r="A22" s="112" t="s">
        <v>167</v>
      </c>
      <c r="B22" s="97">
        <v>68</v>
      </c>
    </row>
    <row r="23" spans="1:2" x14ac:dyDescent="0.2">
      <c r="A23" s="112" t="s">
        <v>287</v>
      </c>
      <c r="B23" s="97">
        <v>46</v>
      </c>
    </row>
    <row r="24" spans="1:2" x14ac:dyDescent="0.2">
      <c r="A24" s="112" t="s">
        <v>175</v>
      </c>
      <c r="B24" s="97">
        <v>20</v>
      </c>
    </row>
    <row r="25" spans="1:2" x14ac:dyDescent="0.2">
      <c r="A25" s="121"/>
      <c r="B25" s="122"/>
    </row>
    <row r="27" spans="1:2" x14ac:dyDescent="0.2">
      <c r="A27" s="45" t="str">
        <f>"Source: Roy Morgan Single Source 12m to "&amp;TEXT(B2,"mmmm yyyy")</f>
        <v>Source: Roy Morgan Single Source 12m to December 2020</v>
      </c>
    </row>
  </sheetData>
  <mergeCells count="1">
    <mergeCell ref="A1:B1"/>
  </mergeCells>
  <phoneticPr fontId="4"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95"/>
  <sheetViews>
    <sheetView showGridLines="0" zoomScaleNormal="100" zoomScaleSheetLayoutView="100" workbookViewId="0">
      <selection activeCell="A105" sqref="A105"/>
    </sheetView>
  </sheetViews>
  <sheetFormatPr defaultRowHeight="11.25" customHeight="1" x14ac:dyDescent="0.2"/>
  <cols>
    <col min="1" max="1" width="38" style="52" customWidth="1"/>
    <col min="2" max="3" width="7.5703125" style="6" customWidth="1"/>
    <col min="4" max="4" width="7.5703125" style="23" customWidth="1"/>
    <col min="5" max="16384" width="9.140625" style="4"/>
  </cols>
  <sheetData>
    <row r="1" spans="1:4" s="62" customFormat="1" ht="15" customHeight="1" x14ac:dyDescent="0.2">
      <c r="A1" s="164" t="s">
        <v>16</v>
      </c>
      <c r="B1" s="164"/>
      <c r="C1" s="164"/>
      <c r="D1" s="164"/>
    </row>
    <row r="2" spans="1:4" s="10" customFormat="1" ht="11.25" customHeight="1" x14ac:dyDescent="0.2">
      <c r="A2" s="167" t="s">
        <v>4</v>
      </c>
      <c r="B2" s="46">
        <v>43800</v>
      </c>
      <c r="C2" s="46">
        <v>44166</v>
      </c>
      <c r="D2" s="160" t="s">
        <v>3</v>
      </c>
    </row>
    <row r="3" spans="1:4" s="10" customFormat="1" ht="11.25" customHeight="1" x14ac:dyDescent="0.2">
      <c r="A3" s="168"/>
      <c r="B3" s="46" t="s">
        <v>21</v>
      </c>
      <c r="C3" s="46" t="s">
        <v>21</v>
      </c>
      <c r="D3" s="161"/>
    </row>
    <row r="4" spans="1:4" ht="11.25" customHeight="1" x14ac:dyDescent="0.2">
      <c r="A4" s="51" t="s">
        <v>17</v>
      </c>
      <c r="B4" s="100">
        <v>20827</v>
      </c>
      <c r="C4" s="100">
        <v>21069</v>
      </c>
      <c r="D4" s="70"/>
    </row>
    <row r="5" spans="1:4" ht="11.25" customHeight="1" x14ac:dyDescent="0.2">
      <c r="A5" s="55"/>
      <c r="D5" s="71"/>
    </row>
    <row r="6" spans="1:4" ht="11.25" customHeight="1" x14ac:dyDescent="0.2">
      <c r="A6" s="73" t="s">
        <v>184</v>
      </c>
      <c r="B6" s="96">
        <v>297</v>
      </c>
      <c r="C6" s="96">
        <v>400</v>
      </c>
      <c r="D6" s="75">
        <f>IFERROR((C6-B6)/B6,"-")</f>
        <v>0.34680134680134678</v>
      </c>
    </row>
    <row r="7" spans="1:4" ht="11.25" customHeight="1" x14ac:dyDescent="0.2">
      <c r="A7" s="73" t="s">
        <v>185</v>
      </c>
      <c r="B7" s="96">
        <v>539</v>
      </c>
      <c r="C7" s="96">
        <v>646</v>
      </c>
      <c r="D7" s="75">
        <f>IFERROR((C7-B7)/B7,"-")</f>
        <v>0.19851576994434136</v>
      </c>
    </row>
    <row r="8" spans="1:4" ht="11.25" customHeight="1" x14ac:dyDescent="0.2">
      <c r="A8" s="73" t="s">
        <v>186</v>
      </c>
      <c r="B8" s="96">
        <v>190</v>
      </c>
      <c r="C8" s="96">
        <v>159</v>
      </c>
      <c r="D8" s="75">
        <f>IFERROR((C8-B8)/B8,"-")</f>
        <v>-0.16315789473684211</v>
      </c>
    </row>
    <row r="9" spans="1:4" ht="11.25" customHeight="1" x14ac:dyDescent="0.2">
      <c r="A9" s="73" t="s">
        <v>187</v>
      </c>
      <c r="B9" s="96">
        <v>110</v>
      </c>
      <c r="C9" s="96">
        <v>150</v>
      </c>
      <c r="D9" s="75">
        <f>IFERROR((C9-B9)/B9,"-")</f>
        <v>0.36363636363636365</v>
      </c>
    </row>
    <row r="10" spans="1:4" ht="11.25" customHeight="1" x14ac:dyDescent="0.2">
      <c r="A10" s="73" t="s">
        <v>188</v>
      </c>
      <c r="B10" s="96">
        <v>117</v>
      </c>
      <c r="C10" s="96">
        <v>205</v>
      </c>
      <c r="D10" s="75">
        <f>IFERROR((C10-B10)/B10,"-")</f>
        <v>0.75213675213675213</v>
      </c>
    </row>
    <row r="12" spans="1:4" s="10" customFormat="1" ht="11.25" customHeight="1" x14ac:dyDescent="0.2">
      <c r="A12" s="167" t="s">
        <v>5</v>
      </c>
      <c r="B12" s="53">
        <v>43800</v>
      </c>
      <c r="C12" s="53">
        <v>44166</v>
      </c>
      <c r="D12" s="160" t="s">
        <v>3</v>
      </c>
    </row>
    <row r="13" spans="1:4" s="10" customFormat="1" ht="11.25" customHeight="1" x14ac:dyDescent="0.2">
      <c r="A13" s="168"/>
      <c r="B13" s="57" t="s">
        <v>21</v>
      </c>
      <c r="C13" s="57" t="s">
        <v>21</v>
      </c>
      <c r="D13" s="161"/>
    </row>
    <row r="14" spans="1:4" ht="11.25" customHeight="1" x14ac:dyDescent="0.2">
      <c r="A14" s="56" t="s">
        <v>17</v>
      </c>
      <c r="B14" s="100">
        <v>7025</v>
      </c>
      <c r="C14" s="100">
        <v>7078</v>
      </c>
      <c r="D14" s="72"/>
    </row>
    <row r="15" spans="1:4" ht="11.25" customHeight="1" x14ac:dyDescent="0.2">
      <c r="A15" s="44"/>
      <c r="D15" s="6"/>
    </row>
    <row r="16" spans="1:4" ht="11.25" customHeight="1" x14ac:dyDescent="0.2">
      <c r="A16" s="73" t="s">
        <v>189</v>
      </c>
      <c r="B16" s="96">
        <v>421</v>
      </c>
      <c r="C16" s="96">
        <v>403</v>
      </c>
      <c r="D16" s="75">
        <f>IFERROR((C16-B16)/B16,"-")</f>
        <v>-4.2755344418052253E-2</v>
      </c>
    </row>
    <row r="17" spans="1:4" ht="11.25" customHeight="1" x14ac:dyDescent="0.2">
      <c r="A17" s="73" t="s">
        <v>190</v>
      </c>
      <c r="B17" s="96">
        <v>377</v>
      </c>
      <c r="C17" s="96">
        <v>414</v>
      </c>
      <c r="D17" s="75">
        <f t="shared" ref="D17:D28" si="0">IFERROR((C17-B17)/B17,"-")</f>
        <v>9.8143236074270557E-2</v>
      </c>
    </row>
    <row r="18" spans="1:4" ht="11.25" customHeight="1" x14ac:dyDescent="0.2">
      <c r="A18" s="73" t="s">
        <v>191</v>
      </c>
      <c r="B18" s="96">
        <v>618</v>
      </c>
      <c r="C18" s="96">
        <v>689</v>
      </c>
      <c r="D18" s="75">
        <f t="shared" si="0"/>
        <v>0.11488673139158576</v>
      </c>
    </row>
    <row r="19" spans="1:4" ht="11.25" customHeight="1" x14ac:dyDescent="0.2">
      <c r="A19" s="73" t="s">
        <v>192</v>
      </c>
      <c r="B19" s="96">
        <v>351</v>
      </c>
      <c r="C19" s="96">
        <v>355</v>
      </c>
      <c r="D19" s="75">
        <f t="shared" si="0"/>
        <v>1.1396011396011397E-2</v>
      </c>
    </row>
    <row r="20" spans="1:4" ht="11.25" customHeight="1" x14ac:dyDescent="0.2">
      <c r="A20" s="73" t="s">
        <v>193</v>
      </c>
      <c r="B20" s="96">
        <v>448</v>
      </c>
      <c r="C20" s="96">
        <v>479</v>
      </c>
      <c r="D20" s="75">
        <f t="shared" si="0"/>
        <v>6.9196428571428575E-2</v>
      </c>
    </row>
    <row r="21" spans="1:4" ht="11.25" customHeight="1" x14ac:dyDescent="0.2">
      <c r="A21" s="73" t="s">
        <v>194</v>
      </c>
      <c r="B21" s="96">
        <v>366</v>
      </c>
      <c r="C21" s="96">
        <v>435</v>
      </c>
      <c r="D21" s="75">
        <f t="shared" si="0"/>
        <v>0.18852459016393441</v>
      </c>
    </row>
    <row r="22" spans="1:4" ht="11.25" customHeight="1" x14ac:dyDescent="0.2">
      <c r="A22" s="73" t="s">
        <v>195</v>
      </c>
      <c r="B22" s="96">
        <v>38</v>
      </c>
      <c r="C22" s="96">
        <v>44</v>
      </c>
      <c r="D22" s="75">
        <f t="shared" si="0"/>
        <v>0.15789473684210525</v>
      </c>
    </row>
    <row r="23" spans="1:4" ht="11.25" customHeight="1" x14ac:dyDescent="0.2">
      <c r="A23" s="73" t="s">
        <v>196</v>
      </c>
      <c r="B23" s="96">
        <v>46</v>
      </c>
      <c r="C23" s="96">
        <v>44</v>
      </c>
      <c r="D23" s="75">
        <f t="shared" si="0"/>
        <v>-4.3478260869565216E-2</v>
      </c>
    </row>
    <row r="24" spans="1:4" ht="11.25" customHeight="1" x14ac:dyDescent="0.2">
      <c r="A24" s="73" t="s">
        <v>197</v>
      </c>
      <c r="B24" s="96">
        <v>28</v>
      </c>
      <c r="C24" s="96">
        <v>30</v>
      </c>
      <c r="D24" s="75">
        <f t="shared" si="0"/>
        <v>7.1428571428571425E-2</v>
      </c>
    </row>
    <row r="25" spans="1:4" ht="11.25" customHeight="1" x14ac:dyDescent="0.2">
      <c r="A25" s="73" t="s">
        <v>198</v>
      </c>
      <c r="B25" s="96">
        <v>43</v>
      </c>
      <c r="C25" s="96">
        <v>52</v>
      </c>
      <c r="D25" s="75">
        <f t="shared" si="0"/>
        <v>0.20930232558139536</v>
      </c>
    </row>
    <row r="26" spans="1:4" ht="11.25" customHeight="1" x14ac:dyDescent="0.2">
      <c r="A26" s="73" t="s">
        <v>199</v>
      </c>
      <c r="B26" s="96">
        <v>53</v>
      </c>
      <c r="C26" s="96">
        <v>61</v>
      </c>
      <c r="D26" s="75">
        <f t="shared" si="0"/>
        <v>0.15094339622641509</v>
      </c>
    </row>
    <row r="27" spans="1:4" ht="11.25" customHeight="1" x14ac:dyDescent="0.2">
      <c r="A27" s="73" t="s">
        <v>200</v>
      </c>
      <c r="B27" s="96">
        <v>26</v>
      </c>
      <c r="C27" s="96">
        <v>25</v>
      </c>
      <c r="D27" s="75">
        <f t="shared" si="0"/>
        <v>-3.8461538461538464E-2</v>
      </c>
    </row>
    <row r="28" spans="1:4" ht="11.25" customHeight="1" x14ac:dyDescent="0.2">
      <c r="A28" s="73" t="s">
        <v>201</v>
      </c>
      <c r="B28" s="96">
        <v>27</v>
      </c>
      <c r="C28" s="96">
        <v>22</v>
      </c>
      <c r="D28" s="75">
        <f t="shared" si="0"/>
        <v>-0.18518518518518517</v>
      </c>
    </row>
    <row r="30" spans="1:4" s="10" customFormat="1" ht="11.25" customHeight="1" x14ac:dyDescent="0.2">
      <c r="A30" s="167" t="s">
        <v>6</v>
      </c>
      <c r="B30" s="53">
        <v>43800</v>
      </c>
      <c r="C30" s="53">
        <v>44166</v>
      </c>
      <c r="D30" s="160" t="s">
        <v>3</v>
      </c>
    </row>
    <row r="31" spans="1:4" s="10" customFormat="1" ht="11.25" customHeight="1" x14ac:dyDescent="0.2">
      <c r="A31" s="168"/>
      <c r="B31" s="57" t="s">
        <v>21</v>
      </c>
      <c r="C31" s="57" t="s">
        <v>21</v>
      </c>
      <c r="D31" s="161"/>
    </row>
    <row r="32" spans="1:4" ht="11.25" customHeight="1" x14ac:dyDescent="0.2">
      <c r="A32" s="56" t="s">
        <v>17</v>
      </c>
      <c r="B32" s="100">
        <v>5470</v>
      </c>
      <c r="C32" s="100">
        <v>5553</v>
      </c>
      <c r="D32" s="72"/>
    </row>
    <row r="33" spans="1:4" ht="11.25" customHeight="1" x14ac:dyDescent="0.2">
      <c r="A33" s="44"/>
      <c r="D33" s="6"/>
    </row>
    <row r="34" spans="1:4" ht="11.25" customHeight="1" x14ac:dyDescent="0.2">
      <c r="A34" s="73" t="s">
        <v>202</v>
      </c>
      <c r="B34" s="96">
        <v>582</v>
      </c>
      <c r="C34" s="96">
        <v>564</v>
      </c>
      <c r="D34" s="75">
        <f>IFERROR((C34-B34)/B34,"-")</f>
        <v>-3.0927835051546393E-2</v>
      </c>
    </row>
    <row r="35" spans="1:4" ht="11.25" customHeight="1" x14ac:dyDescent="0.2">
      <c r="A35" s="73" t="s">
        <v>203</v>
      </c>
      <c r="B35" s="96">
        <v>552</v>
      </c>
      <c r="C35" s="96">
        <v>618</v>
      </c>
      <c r="D35" s="75">
        <f t="shared" ref="D35:D41" si="1">IFERROR((C35-B35)/B35,"-")</f>
        <v>0.11956521739130435</v>
      </c>
    </row>
    <row r="36" spans="1:4" ht="11.25" customHeight="1" x14ac:dyDescent="0.2">
      <c r="A36" s="73" t="s">
        <v>204</v>
      </c>
      <c r="B36" s="96">
        <v>568</v>
      </c>
      <c r="C36" s="96">
        <v>690</v>
      </c>
      <c r="D36" s="75">
        <f t="shared" si="1"/>
        <v>0.21478873239436619</v>
      </c>
    </row>
    <row r="37" spans="1:4" ht="11.25" customHeight="1" x14ac:dyDescent="0.2">
      <c r="A37" s="73" t="s">
        <v>205</v>
      </c>
      <c r="B37" s="96">
        <v>378</v>
      </c>
      <c r="C37" s="96">
        <v>312</v>
      </c>
      <c r="D37" s="75">
        <f t="shared" si="1"/>
        <v>-0.17460317460317459</v>
      </c>
    </row>
    <row r="38" spans="1:4" ht="11.25" customHeight="1" x14ac:dyDescent="0.2">
      <c r="A38" s="73" t="s">
        <v>206</v>
      </c>
      <c r="B38" s="96">
        <v>440</v>
      </c>
      <c r="C38" s="96">
        <v>433</v>
      </c>
      <c r="D38" s="75">
        <f t="shared" si="1"/>
        <v>-1.5909090909090907E-2</v>
      </c>
    </row>
    <row r="39" spans="1:4" ht="11.25" customHeight="1" x14ac:dyDescent="0.2">
      <c r="A39" s="73" t="s">
        <v>207</v>
      </c>
      <c r="B39" s="96">
        <v>377</v>
      </c>
      <c r="C39" s="96">
        <v>394</v>
      </c>
      <c r="D39" s="75">
        <f t="shared" si="1"/>
        <v>4.5092838196286469E-2</v>
      </c>
    </row>
    <row r="40" spans="1:4" ht="11.25" customHeight="1" x14ac:dyDescent="0.2">
      <c r="A40" s="73" t="s">
        <v>208</v>
      </c>
      <c r="B40" s="96">
        <v>29</v>
      </c>
      <c r="C40" s="96">
        <v>37</v>
      </c>
      <c r="D40" s="75">
        <f t="shared" si="1"/>
        <v>0.27586206896551724</v>
      </c>
    </row>
    <row r="41" spans="1:4" ht="11.25" customHeight="1" x14ac:dyDescent="0.2">
      <c r="A41" s="73" t="s">
        <v>209</v>
      </c>
      <c r="B41" s="96">
        <v>34</v>
      </c>
      <c r="C41" s="96">
        <v>38</v>
      </c>
      <c r="D41" s="75">
        <f t="shared" si="1"/>
        <v>0.11764705882352941</v>
      </c>
    </row>
    <row r="43" spans="1:4" s="10" customFormat="1" ht="11.25" customHeight="1" x14ac:dyDescent="0.2">
      <c r="A43" s="167" t="s">
        <v>7</v>
      </c>
      <c r="B43" s="53">
        <v>43800</v>
      </c>
      <c r="C43" s="53">
        <v>44166</v>
      </c>
      <c r="D43" s="160" t="s">
        <v>3</v>
      </c>
    </row>
    <row r="44" spans="1:4" s="10" customFormat="1" ht="11.25" customHeight="1" x14ac:dyDescent="0.2">
      <c r="A44" s="168"/>
      <c r="B44" s="57" t="s">
        <v>21</v>
      </c>
      <c r="C44" s="57" t="s">
        <v>21</v>
      </c>
      <c r="D44" s="161"/>
    </row>
    <row r="45" spans="1:4" ht="11.25" customHeight="1" x14ac:dyDescent="0.2">
      <c r="A45" s="56" t="s">
        <v>17</v>
      </c>
      <c r="B45" s="100">
        <v>4155</v>
      </c>
      <c r="C45" s="100">
        <v>4218</v>
      </c>
      <c r="D45" s="72"/>
    </row>
    <row r="46" spans="1:4" ht="11.25" customHeight="1" x14ac:dyDescent="0.2">
      <c r="A46" s="44"/>
      <c r="C46" s="58"/>
      <c r="D46" s="6"/>
    </row>
    <row r="47" spans="1:4" ht="11.25" customHeight="1" x14ac:dyDescent="0.2">
      <c r="A47" s="73" t="s">
        <v>210</v>
      </c>
      <c r="B47" s="94">
        <v>261</v>
      </c>
      <c r="C47" s="94">
        <v>260</v>
      </c>
      <c r="D47" s="75">
        <f>IFERROR((C47-B47)/B47,"-")</f>
        <v>-3.8314176245210726E-3</v>
      </c>
    </row>
    <row r="48" spans="1:4" ht="11.25" customHeight="1" x14ac:dyDescent="0.2">
      <c r="A48" s="73" t="s">
        <v>211</v>
      </c>
      <c r="B48" s="94">
        <v>344</v>
      </c>
      <c r="C48" s="94">
        <v>355</v>
      </c>
      <c r="D48" s="75">
        <f t="shared" ref="D48:D55" si="2">IFERROR((C48-B48)/B48,"-")</f>
        <v>3.1976744186046513E-2</v>
      </c>
    </row>
    <row r="49" spans="1:4" ht="11.25" customHeight="1" x14ac:dyDescent="0.2">
      <c r="A49" s="73" t="s">
        <v>212</v>
      </c>
      <c r="B49" s="94">
        <v>503</v>
      </c>
      <c r="C49" s="94">
        <v>533</v>
      </c>
      <c r="D49" s="75">
        <f t="shared" si="2"/>
        <v>5.9642147117296221E-2</v>
      </c>
    </row>
    <row r="50" spans="1:4" ht="11.25" customHeight="1" x14ac:dyDescent="0.2">
      <c r="A50" s="73" t="s">
        <v>213</v>
      </c>
      <c r="B50" s="94">
        <v>47</v>
      </c>
      <c r="C50" s="94">
        <v>34</v>
      </c>
      <c r="D50" s="75">
        <f t="shared" si="2"/>
        <v>-0.27659574468085107</v>
      </c>
    </row>
    <row r="51" spans="1:4" ht="11.25" customHeight="1" x14ac:dyDescent="0.2">
      <c r="A51" s="73" t="s">
        <v>214</v>
      </c>
      <c r="B51" s="94">
        <v>48</v>
      </c>
      <c r="C51" s="94">
        <v>34</v>
      </c>
      <c r="D51" s="75">
        <f t="shared" si="2"/>
        <v>-0.29166666666666669</v>
      </c>
    </row>
    <row r="52" spans="1:4" ht="11.25" customHeight="1" x14ac:dyDescent="0.2">
      <c r="A52" s="73" t="s">
        <v>215</v>
      </c>
      <c r="B52" s="94">
        <v>29</v>
      </c>
      <c r="C52" s="94">
        <v>28</v>
      </c>
      <c r="D52" s="75">
        <f t="shared" si="2"/>
        <v>-3.4482758620689655E-2</v>
      </c>
    </row>
    <row r="53" spans="1:4" ht="11.25" customHeight="1" x14ac:dyDescent="0.2">
      <c r="A53" s="73" t="s">
        <v>216</v>
      </c>
      <c r="B53" s="94">
        <v>34</v>
      </c>
      <c r="C53" s="94">
        <v>40</v>
      </c>
      <c r="D53" s="75">
        <f t="shared" si="2"/>
        <v>0.17647058823529413</v>
      </c>
    </row>
    <row r="54" spans="1:4" ht="11.25" customHeight="1" x14ac:dyDescent="0.2">
      <c r="A54" s="73" t="s">
        <v>217</v>
      </c>
      <c r="B54" s="94">
        <v>36</v>
      </c>
      <c r="C54" s="94">
        <v>48</v>
      </c>
      <c r="D54" s="75">
        <f t="shared" si="2"/>
        <v>0.33333333333333331</v>
      </c>
    </row>
    <row r="55" spans="1:4" ht="11.25" customHeight="1" x14ac:dyDescent="0.2">
      <c r="A55" s="73" t="s">
        <v>218</v>
      </c>
      <c r="B55" s="94">
        <v>33</v>
      </c>
      <c r="C55" s="94">
        <v>36</v>
      </c>
      <c r="D55" s="75">
        <f t="shared" si="2"/>
        <v>9.0909090909090912E-2</v>
      </c>
    </row>
    <row r="57" spans="1:4" s="10" customFormat="1" ht="11.25" customHeight="1" x14ac:dyDescent="0.2">
      <c r="A57" s="167" t="s">
        <v>8</v>
      </c>
      <c r="B57" s="53">
        <v>43800</v>
      </c>
      <c r="C57" s="53">
        <v>44166</v>
      </c>
      <c r="D57" s="160" t="s">
        <v>3</v>
      </c>
    </row>
    <row r="58" spans="1:4" s="10" customFormat="1" ht="11.25" customHeight="1" x14ac:dyDescent="0.2">
      <c r="A58" s="168"/>
      <c r="B58" s="57" t="s">
        <v>21</v>
      </c>
      <c r="C58" s="57" t="s">
        <v>21</v>
      </c>
      <c r="D58" s="161"/>
    </row>
    <row r="59" spans="1:4" ht="11.25" customHeight="1" x14ac:dyDescent="0.2">
      <c r="A59" s="56" t="s">
        <v>17</v>
      </c>
      <c r="B59" s="100">
        <v>1459</v>
      </c>
      <c r="C59" s="100">
        <v>1470</v>
      </c>
      <c r="D59" s="72"/>
    </row>
    <row r="60" spans="1:4" ht="11.25" customHeight="1" x14ac:dyDescent="0.2">
      <c r="A60" s="44"/>
      <c r="D60" s="6"/>
    </row>
    <row r="61" spans="1:4" ht="11.25" customHeight="1" x14ac:dyDescent="0.2">
      <c r="A61" s="73" t="s">
        <v>219</v>
      </c>
      <c r="B61" s="94">
        <v>224</v>
      </c>
      <c r="C61" s="94">
        <v>220</v>
      </c>
      <c r="D61" s="75">
        <f>IFERROR((C61-B61)/B61,"-")</f>
        <v>-1.7857142857142856E-2</v>
      </c>
    </row>
    <row r="62" spans="1:4" ht="11.25" customHeight="1" x14ac:dyDescent="0.2">
      <c r="A62" s="73" t="s">
        <v>220</v>
      </c>
      <c r="B62" s="94">
        <v>283</v>
      </c>
      <c r="C62" s="94">
        <v>291</v>
      </c>
      <c r="D62" s="75">
        <f>IFERROR((C62-B62)/B62,"-")</f>
        <v>2.8268551236749116E-2</v>
      </c>
    </row>
    <row r="63" spans="1:4" ht="11.25" customHeight="1" x14ac:dyDescent="0.2">
      <c r="A63" s="73" t="s">
        <v>212</v>
      </c>
      <c r="B63" s="96">
        <v>323</v>
      </c>
      <c r="C63" s="96">
        <v>331</v>
      </c>
      <c r="D63" s="75">
        <f>IFERROR((C63-B63)/B63,"-")</f>
        <v>2.4767801857585141E-2</v>
      </c>
    </row>
    <row r="65" spans="1:4" s="10" customFormat="1" ht="11.25" customHeight="1" x14ac:dyDescent="0.2">
      <c r="A65" s="167" t="s">
        <v>9</v>
      </c>
      <c r="B65" s="53">
        <v>43800</v>
      </c>
      <c r="C65" s="53">
        <v>44166</v>
      </c>
      <c r="D65" s="160" t="s">
        <v>3</v>
      </c>
    </row>
    <row r="66" spans="1:4" s="10" customFormat="1" ht="11.25" customHeight="1" x14ac:dyDescent="0.2">
      <c r="A66" s="168"/>
      <c r="B66" s="57" t="s">
        <v>21</v>
      </c>
      <c r="C66" s="57" t="s">
        <v>21</v>
      </c>
      <c r="D66" s="161"/>
    </row>
    <row r="67" spans="1:4" ht="11.25" customHeight="1" x14ac:dyDescent="0.2">
      <c r="A67" s="56" t="s">
        <v>17</v>
      </c>
      <c r="B67" s="100">
        <v>2136</v>
      </c>
      <c r="C67" s="100">
        <v>2162</v>
      </c>
      <c r="D67" s="72"/>
    </row>
    <row r="68" spans="1:4" ht="11.25" customHeight="1" x14ac:dyDescent="0.2">
      <c r="A68" s="44"/>
      <c r="D68" s="6"/>
    </row>
    <row r="69" spans="1:4" ht="11.25" customHeight="1" x14ac:dyDescent="0.2">
      <c r="A69" s="73" t="s">
        <v>221</v>
      </c>
      <c r="B69" s="94">
        <v>311</v>
      </c>
      <c r="C69" s="94">
        <v>328</v>
      </c>
      <c r="D69" s="75">
        <f>IFERROR((C69-B69)/B69,"-")</f>
        <v>5.4662379421221867E-2</v>
      </c>
    </row>
    <row r="70" spans="1:4" ht="11.25" customHeight="1" x14ac:dyDescent="0.2">
      <c r="A70" s="73" t="s">
        <v>222</v>
      </c>
      <c r="B70" s="94">
        <v>397</v>
      </c>
      <c r="C70" s="94">
        <v>390</v>
      </c>
      <c r="D70" s="75">
        <f>IFERROR((C70-B70)/B70,"-")</f>
        <v>-1.7632241813602016E-2</v>
      </c>
    </row>
    <row r="71" spans="1:4" ht="11.25" customHeight="1" x14ac:dyDescent="0.2">
      <c r="A71" s="73" t="s">
        <v>223</v>
      </c>
      <c r="B71" s="94">
        <v>295</v>
      </c>
      <c r="C71" s="94">
        <v>371</v>
      </c>
      <c r="D71" s="75">
        <f>IFERROR((C71-B71)/B71,"-")</f>
        <v>0.25762711864406779</v>
      </c>
    </row>
    <row r="73" spans="1:4" s="10" customFormat="1" ht="11.25" customHeight="1" x14ac:dyDescent="0.2">
      <c r="A73" s="167" t="s">
        <v>10</v>
      </c>
      <c r="B73" s="53">
        <v>43800</v>
      </c>
      <c r="C73" s="53">
        <v>44166</v>
      </c>
      <c r="D73" s="160" t="s">
        <v>3</v>
      </c>
    </row>
    <row r="74" spans="1:4" s="10" customFormat="1" ht="11.25" customHeight="1" x14ac:dyDescent="0.2">
      <c r="A74" s="168"/>
      <c r="B74" s="57" t="s">
        <v>21</v>
      </c>
      <c r="C74" s="57" t="s">
        <v>21</v>
      </c>
      <c r="D74" s="161"/>
    </row>
    <row r="75" spans="1:4" ht="11.25" customHeight="1" x14ac:dyDescent="0.2">
      <c r="A75" s="56" t="s">
        <v>17</v>
      </c>
      <c r="B75" s="100">
        <v>447</v>
      </c>
      <c r="C75" s="100">
        <v>451</v>
      </c>
      <c r="D75" s="32"/>
    </row>
    <row r="76" spans="1:4" ht="11.25" customHeight="1" x14ac:dyDescent="0.2">
      <c r="A76" s="44"/>
    </row>
    <row r="77" spans="1:4" ht="11.25" customHeight="1" x14ac:dyDescent="0.2">
      <c r="A77" s="73" t="s">
        <v>224</v>
      </c>
      <c r="B77" s="94">
        <v>47</v>
      </c>
      <c r="C77" s="94">
        <v>44</v>
      </c>
      <c r="D77" s="75">
        <f>IFERROR((C77-B77)/B77,"-")</f>
        <v>-6.3829787234042548E-2</v>
      </c>
    </row>
    <row r="78" spans="1:4" ht="11.25" customHeight="1" x14ac:dyDescent="0.2">
      <c r="A78" s="73" t="s">
        <v>225</v>
      </c>
      <c r="B78" s="94">
        <v>52</v>
      </c>
      <c r="C78" s="94">
        <v>57</v>
      </c>
      <c r="D78" s="75">
        <f t="shared" ref="D78:D84" si="3">IFERROR((C78-B78)/B78,"-")</f>
        <v>9.6153846153846159E-2</v>
      </c>
    </row>
    <row r="79" spans="1:4" ht="11.25" customHeight="1" x14ac:dyDescent="0.2">
      <c r="A79" s="73" t="s">
        <v>226</v>
      </c>
      <c r="B79" s="94">
        <v>48</v>
      </c>
      <c r="C79" s="94">
        <v>42</v>
      </c>
      <c r="D79" s="75">
        <f t="shared" si="3"/>
        <v>-0.125</v>
      </c>
    </row>
    <row r="80" spans="1:4" ht="11.25" customHeight="1" x14ac:dyDescent="0.2">
      <c r="A80" s="73" t="s">
        <v>227</v>
      </c>
      <c r="B80" s="94">
        <v>34</v>
      </c>
      <c r="C80" s="94">
        <v>35</v>
      </c>
      <c r="D80" s="75">
        <f t="shared" si="3"/>
        <v>2.9411764705882353E-2</v>
      </c>
    </row>
    <row r="81" spans="1:4" ht="11.25" customHeight="1" x14ac:dyDescent="0.2">
      <c r="A81" s="73" t="s">
        <v>228</v>
      </c>
      <c r="B81" s="94">
        <v>31</v>
      </c>
      <c r="C81" s="94">
        <v>33</v>
      </c>
      <c r="D81" s="75">
        <f t="shared" si="3"/>
        <v>6.4516129032258063E-2</v>
      </c>
    </row>
    <row r="82" spans="1:4" ht="11.25" customHeight="1" x14ac:dyDescent="0.2">
      <c r="A82" s="73" t="s">
        <v>229</v>
      </c>
      <c r="B82" s="94">
        <v>23</v>
      </c>
      <c r="C82" s="94">
        <v>29</v>
      </c>
      <c r="D82" s="75">
        <f t="shared" si="3"/>
        <v>0.2608695652173913</v>
      </c>
    </row>
    <row r="83" spans="1:4" ht="11.25" customHeight="1" x14ac:dyDescent="0.2">
      <c r="A83" s="73" t="s">
        <v>230</v>
      </c>
      <c r="B83" s="94">
        <v>17</v>
      </c>
      <c r="C83" s="94">
        <v>20</v>
      </c>
      <c r="D83" s="75">
        <f t="shared" si="3"/>
        <v>0.17647058823529413</v>
      </c>
    </row>
    <row r="84" spans="1:4" ht="11.25" customHeight="1" x14ac:dyDescent="0.2">
      <c r="A84" s="73" t="s">
        <v>231</v>
      </c>
      <c r="B84" s="94">
        <v>16</v>
      </c>
      <c r="C84" s="94">
        <v>23</v>
      </c>
      <c r="D84" s="75">
        <f t="shared" si="3"/>
        <v>0.4375</v>
      </c>
    </row>
    <row r="86" spans="1:4" s="10" customFormat="1" ht="11.25" customHeight="1" x14ac:dyDescent="0.2">
      <c r="A86" s="167" t="s">
        <v>58</v>
      </c>
      <c r="B86" s="53">
        <v>43800</v>
      </c>
      <c r="C86" s="53">
        <v>44166</v>
      </c>
      <c r="D86" s="160" t="s">
        <v>3</v>
      </c>
    </row>
    <row r="87" spans="1:4" s="10" customFormat="1" ht="11.25" customHeight="1" x14ac:dyDescent="0.2">
      <c r="A87" s="168"/>
      <c r="B87" s="57" t="s">
        <v>21</v>
      </c>
      <c r="C87" s="57" t="s">
        <v>21</v>
      </c>
      <c r="D87" s="161"/>
    </row>
    <row r="88" spans="1:4" ht="11.25" customHeight="1" x14ac:dyDescent="0.2">
      <c r="A88" s="56" t="s">
        <v>17</v>
      </c>
      <c r="B88" s="100">
        <v>136</v>
      </c>
      <c r="C88" s="100">
        <v>136</v>
      </c>
      <c r="D88" s="32"/>
    </row>
    <row r="89" spans="1:4" ht="11.25" customHeight="1" x14ac:dyDescent="0.2">
      <c r="A89" s="44"/>
    </row>
    <row r="90" spans="1:4" ht="11.25" customHeight="1" x14ac:dyDescent="0.2">
      <c r="A90" s="73" t="s">
        <v>232</v>
      </c>
      <c r="B90" s="94">
        <v>18</v>
      </c>
      <c r="C90" s="94">
        <v>18</v>
      </c>
      <c r="D90" s="75">
        <f>IFERROR((C90-B90)/B90,"-")</f>
        <v>0</v>
      </c>
    </row>
    <row r="91" spans="1:4" ht="11.25" customHeight="1" x14ac:dyDescent="0.2">
      <c r="A91" s="73" t="s">
        <v>233</v>
      </c>
      <c r="B91" s="94">
        <v>22</v>
      </c>
      <c r="C91" s="94">
        <v>26</v>
      </c>
      <c r="D91" s="75">
        <f>IFERROR((C91-B91)/B91,"-")</f>
        <v>0.18181818181818182</v>
      </c>
    </row>
    <row r="92" spans="1:4" ht="11.25" customHeight="1" x14ac:dyDescent="0.2">
      <c r="A92" s="73" t="s">
        <v>234</v>
      </c>
      <c r="B92" s="94">
        <v>16</v>
      </c>
      <c r="C92" s="94">
        <v>17</v>
      </c>
      <c r="D92" s="75">
        <f>IFERROR((C92-B92)/B92,"-")</f>
        <v>6.25E-2</v>
      </c>
    </row>
    <row r="93" spans="1:4" ht="11.25" customHeight="1" x14ac:dyDescent="0.2">
      <c r="A93" s="45"/>
      <c r="B93" s="14"/>
      <c r="C93" s="14"/>
      <c r="D93" s="24"/>
    </row>
    <row r="94" spans="1:4" ht="11.25" customHeight="1" x14ac:dyDescent="0.2">
      <c r="D94" s="24"/>
    </row>
    <row r="95" spans="1:4" ht="11.25" customHeight="1" x14ac:dyDescent="0.2">
      <c r="A95" s="45" t="str">
        <f>"Source: Roy Morgan Single Source 12m to "&amp;TEXT(B2,"mmmm yyyy")&amp;" and 12m to "&amp;TEXT(C2,"mmmm yyyy")&amp;""</f>
        <v>Source: Roy Morgan Single Source 12m to December 2019 and 12m to December 2020</v>
      </c>
      <c r="D95" s="24"/>
    </row>
  </sheetData>
  <mergeCells count="17">
    <mergeCell ref="A1:D1"/>
    <mergeCell ref="D2:D3"/>
    <mergeCell ref="A2:A3"/>
    <mergeCell ref="A43:A44"/>
    <mergeCell ref="D43:D44"/>
    <mergeCell ref="A12:A13"/>
    <mergeCell ref="D12:D13"/>
    <mergeCell ref="A30:A31"/>
    <mergeCell ref="D30:D31"/>
    <mergeCell ref="A73:A74"/>
    <mergeCell ref="D73:D74"/>
    <mergeCell ref="A86:A87"/>
    <mergeCell ref="D86:D87"/>
    <mergeCell ref="A57:A58"/>
    <mergeCell ref="D57:D58"/>
    <mergeCell ref="A65:A66"/>
    <mergeCell ref="D65:D66"/>
  </mergeCells>
  <phoneticPr fontId="4"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rowBreaks count="1" manualBreakCount="1">
    <brk id="64"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75"/>
  <sheetViews>
    <sheetView showGridLines="0" zoomScaleNormal="100" zoomScaleSheetLayoutView="100" workbookViewId="0">
      <selection activeCell="A94" sqref="A94"/>
    </sheetView>
  </sheetViews>
  <sheetFormatPr defaultRowHeight="11.25" customHeight="1" x14ac:dyDescent="0.2"/>
  <cols>
    <col min="1" max="1" width="38" style="52" customWidth="1"/>
    <col min="2" max="3" width="7.5703125" style="6" customWidth="1"/>
    <col min="4" max="4" width="7.5703125" style="23" customWidth="1"/>
    <col min="5" max="16384" width="9.140625" style="4"/>
  </cols>
  <sheetData>
    <row r="1" spans="1:4" s="62" customFormat="1" ht="30" customHeight="1" x14ac:dyDescent="0.2">
      <c r="A1" s="166" t="s">
        <v>35</v>
      </c>
      <c r="B1" s="166"/>
      <c r="C1" s="166"/>
      <c r="D1" s="166"/>
    </row>
    <row r="2" spans="1:4" s="10" customFormat="1" ht="11.25" customHeight="1" x14ac:dyDescent="0.2">
      <c r="A2" s="167" t="s">
        <v>0</v>
      </c>
      <c r="B2" s="46">
        <f>'Mags Top 20'!B2</f>
        <v>43800</v>
      </c>
      <c r="C2" s="46">
        <f>'Mags Top 20'!C2</f>
        <v>44166</v>
      </c>
      <c r="D2" s="160" t="s">
        <v>3</v>
      </c>
    </row>
    <row r="3" spans="1:4" s="10" customFormat="1" ht="11.25" customHeight="1" x14ac:dyDescent="0.2">
      <c r="A3" s="168"/>
      <c r="B3" s="46" t="s">
        <v>21</v>
      </c>
      <c r="C3" s="46" t="s">
        <v>21</v>
      </c>
      <c r="D3" s="161"/>
    </row>
    <row r="4" spans="1:4" ht="11.25" customHeight="1" x14ac:dyDescent="0.2">
      <c r="A4" s="51" t="s">
        <v>17</v>
      </c>
      <c r="B4" s="33">
        <v>20827</v>
      </c>
      <c r="C4" s="33">
        <v>21069</v>
      </c>
      <c r="D4" s="70"/>
    </row>
    <row r="5" spans="1:4" ht="11.25" customHeight="1" x14ac:dyDescent="0.2">
      <c r="A5" s="44"/>
      <c r="B5" s="14"/>
      <c r="C5" s="14"/>
      <c r="D5" s="6"/>
    </row>
    <row r="6" spans="1:4" ht="11.25" customHeight="1" x14ac:dyDescent="0.2">
      <c r="A6" s="73" t="s">
        <v>184</v>
      </c>
      <c r="B6" s="96">
        <v>297</v>
      </c>
      <c r="C6" s="96">
        <v>400</v>
      </c>
      <c r="D6" s="75">
        <v>0.34680134680134678</v>
      </c>
    </row>
    <row r="7" spans="1:4" ht="11.25" customHeight="1" x14ac:dyDescent="0.2">
      <c r="A7" s="73" t="s">
        <v>235</v>
      </c>
      <c r="B7" s="96">
        <v>36</v>
      </c>
      <c r="C7" s="96">
        <v>48</v>
      </c>
      <c r="D7" s="75">
        <v>0.33333333333333331</v>
      </c>
    </row>
    <row r="8" spans="1:4" ht="11.25" customHeight="1" x14ac:dyDescent="0.2">
      <c r="A8" s="73" t="s">
        <v>208</v>
      </c>
      <c r="B8" s="96">
        <v>29</v>
      </c>
      <c r="C8" s="96">
        <v>37</v>
      </c>
      <c r="D8" s="75">
        <v>0.27586206896551724</v>
      </c>
    </row>
    <row r="9" spans="1:4" ht="11.25" customHeight="1" x14ac:dyDescent="0.2">
      <c r="A9" s="73" t="s">
        <v>236</v>
      </c>
      <c r="B9" s="96">
        <v>43</v>
      </c>
      <c r="C9" s="96">
        <v>52</v>
      </c>
      <c r="D9" s="75">
        <v>0.20930232558139536</v>
      </c>
    </row>
    <row r="10" spans="1:4" ht="11.25" customHeight="1" x14ac:dyDescent="0.2">
      <c r="A10" s="73" t="s">
        <v>237</v>
      </c>
      <c r="B10" s="96">
        <v>17</v>
      </c>
      <c r="C10" s="96">
        <v>20</v>
      </c>
      <c r="D10" s="75">
        <v>0.17647058823529413</v>
      </c>
    </row>
    <row r="11" spans="1:4" ht="11.25" customHeight="1" x14ac:dyDescent="0.2">
      <c r="A11" s="73" t="s">
        <v>238</v>
      </c>
      <c r="B11" s="96">
        <v>38</v>
      </c>
      <c r="C11" s="96">
        <v>44</v>
      </c>
      <c r="D11" s="75">
        <v>0.15789473684210525</v>
      </c>
    </row>
    <row r="12" spans="1:4" ht="11.25" customHeight="1" x14ac:dyDescent="0.2">
      <c r="A12" s="73" t="s">
        <v>239</v>
      </c>
      <c r="B12" s="96">
        <v>311</v>
      </c>
      <c r="C12" s="96">
        <v>328</v>
      </c>
      <c r="D12" s="75">
        <v>5.4662379421221867E-2</v>
      </c>
    </row>
    <row r="13" spans="1:4" ht="11.25" customHeight="1" x14ac:dyDescent="0.2">
      <c r="A13" s="73" t="s">
        <v>240</v>
      </c>
      <c r="B13" s="96">
        <v>34</v>
      </c>
      <c r="C13" s="96">
        <v>35</v>
      </c>
      <c r="D13" s="75">
        <v>2.9411764705882353E-2</v>
      </c>
    </row>
    <row r="14" spans="1:4" ht="11.25" customHeight="1" x14ac:dyDescent="0.2">
      <c r="A14" s="73" t="s">
        <v>241</v>
      </c>
      <c r="B14" s="96">
        <v>351</v>
      </c>
      <c r="C14" s="96">
        <v>355</v>
      </c>
      <c r="D14" s="75">
        <v>1.1396011396011397E-2</v>
      </c>
    </row>
    <row r="15" spans="1:4" ht="11.25" customHeight="1" x14ac:dyDescent="0.2">
      <c r="A15" s="73" t="s">
        <v>242</v>
      </c>
      <c r="B15" s="96">
        <v>18</v>
      </c>
      <c r="C15" s="96">
        <v>18</v>
      </c>
      <c r="D15" s="75">
        <v>0</v>
      </c>
    </row>
    <row r="16" spans="1:4" ht="11.25" customHeight="1" x14ac:dyDescent="0.2">
      <c r="A16" s="73" t="s">
        <v>243</v>
      </c>
      <c r="B16" s="96">
        <v>261</v>
      </c>
      <c r="C16" s="96">
        <v>260</v>
      </c>
      <c r="D16" s="75">
        <v>-3.8314176245210726E-3</v>
      </c>
    </row>
    <row r="17" spans="1:4" ht="11.25" customHeight="1" x14ac:dyDescent="0.2">
      <c r="A17" s="73" t="s">
        <v>244</v>
      </c>
      <c r="B17" s="96">
        <v>224</v>
      </c>
      <c r="C17" s="96">
        <v>220</v>
      </c>
      <c r="D17" s="75">
        <v>-1.7857142857142856E-2</v>
      </c>
    </row>
    <row r="18" spans="1:4" ht="11.25" customHeight="1" x14ac:dyDescent="0.2">
      <c r="A18" s="73" t="s">
        <v>245</v>
      </c>
      <c r="B18" s="96">
        <v>582</v>
      </c>
      <c r="C18" s="96">
        <v>564</v>
      </c>
      <c r="D18" s="75">
        <v>-3.0927835051546393E-2</v>
      </c>
    </row>
    <row r="19" spans="1:4" ht="11.25" customHeight="1" x14ac:dyDescent="0.2">
      <c r="A19" s="73" t="s">
        <v>246</v>
      </c>
      <c r="B19" s="96">
        <v>29</v>
      </c>
      <c r="C19" s="96">
        <v>28</v>
      </c>
      <c r="D19" s="75">
        <v>-3.4482758620689655E-2</v>
      </c>
    </row>
    <row r="20" spans="1:4" ht="11.25" customHeight="1" x14ac:dyDescent="0.2">
      <c r="A20" s="73" t="s">
        <v>247</v>
      </c>
      <c r="B20" s="96">
        <v>26</v>
      </c>
      <c r="C20" s="96">
        <v>25</v>
      </c>
      <c r="D20" s="75">
        <v>-3.8461538461538464E-2</v>
      </c>
    </row>
    <row r="21" spans="1:4" ht="11.25" customHeight="1" x14ac:dyDescent="0.2">
      <c r="A21" s="73" t="s">
        <v>248</v>
      </c>
      <c r="B21" s="96">
        <v>421</v>
      </c>
      <c r="C21" s="96">
        <v>403</v>
      </c>
      <c r="D21" s="75">
        <v>-4.2755344418052253E-2</v>
      </c>
    </row>
    <row r="22" spans="1:4" ht="11.25" customHeight="1" x14ac:dyDescent="0.2">
      <c r="A22" s="73" t="s">
        <v>249</v>
      </c>
      <c r="B22" s="96">
        <v>47</v>
      </c>
      <c r="C22" s="96">
        <v>44</v>
      </c>
      <c r="D22" s="75">
        <v>-6.3829787234042548E-2</v>
      </c>
    </row>
    <row r="23" spans="1:4" ht="11.25" customHeight="1" x14ac:dyDescent="0.2">
      <c r="A23" s="73" t="s">
        <v>186</v>
      </c>
      <c r="B23" s="96">
        <v>190</v>
      </c>
      <c r="C23" s="96">
        <v>159</v>
      </c>
      <c r="D23" s="75">
        <v>-0.16315789473684211</v>
      </c>
    </row>
    <row r="24" spans="1:4" ht="11.25" customHeight="1" x14ac:dyDescent="0.2">
      <c r="A24" s="73" t="s">
        <v>250</v>
      </c>
      <c r="B24" s="96">
        <v>378</v>
      </c>
      <c r="C24" s="96">
        <v>312</v>
      </c>
      <c r="D24" s="75">
        <v>-0.17460317460317459</v>
      </c>
    </row>
    <row r="25" spans="1:4" ht="11.25" customHeight="1" x14ac:dyDescent="0.2">
      <c r="A25" s="73" t="s">
        <v>251</v>
      </c>
      <c r="B25" s="96">
        <v>47</v>
      </c>
      <c r="C25" s="96">
        <v>34</v>
      </c>
      <c r="D25" s="75">
        <v>-0.27659574468085107</v>
      </c>
    </row>
    <row r="26" spans="1:4" ht="11.25" customHeight="1" x14ac:dyDescent="0.2">
      <c r="A26" s="79" t="s">
        <v>252</v>
      </c>
      <c r="B26" s="101">
        <v>4179</v>
      </c>
      <c r="C26" s="101">
        <v>4278</v>
      </c>
      <c r="D26" s="81">
        <f>(C26-B26)/B26</f>
        <v>2.3689877961234746E-2</v>
      </c>
    </row>
    <row r="28" spans="1:4" s="10" customFormat="1" ht="11.25" customHeight="1" x14ac:dyDescent="0.2">
      <c r="A28" s="167" t="s">
        <v>1</v>
      </c>
      <c r="B28" s="53">
        <f>B2</f>
        <v>43800</v>
      </c>
      <c r="C28" s="53">
        <f>C2</f>
        <v>44166</v>
      </c>
      <c r="D28" s="160" t="s">
        <v>3</v>
      </c>
    </row>
    <row r="29" spans="1:4" s="10" customFormat="1" ht="11.25" customHeight="1" x14ac:dyDescent="0.2">
      <c r="A29" s="168"/>
      <c r="B29" s="57" t="s">
        <v>21</v>
      </c>
      <c r="C29" s="57" t="s">
        <v>21</v>
      </c>
      <c r="D29" s="161"/>
    </row>
    <row r="30" spans="1:4" ht="11.25" customHeight="1" x14ac:dyDescent="0.2">
      <c r="A30" s="56" t="s">
        <v>17</v>
      </c>
      <c r="B30" s="31">
        <f>B4</f>
        <v>20827</v>
      </c>
      <c r="C30" s="31">
        <f>C4</f>
        <v>21069</v>
      </c>
      <c r="D30" s="72"/>
    </row>
    <row r="31" spans="1:4" ht="11.25" customHeight="1" x14ac:dyDescent="0.2">
      <c r="A31" s="44"/>
      <c r="B31" s="14"/>
      <c r="C31" s="14"/>
      <c r="D31" s="6"/>
    </row>
    <row r="32" spans="1:4" ht="11.25" customHeight="1" x14ac:dyDescent="0.2">
      <c r="A32" s="73" t="s">
        <v>188</v>
      </c>
      <c r="B32" s="96">
        <v>117</v>
      </c>
      <c r="C32" s="96">
        <v>205</v>
      </c>
      <c r="D32" s="75">
        <v>0.75213675213675213</v>
      </c>
    </row>
    <row r="33" spans="1:4" ht="11.25" customHeight="1" x14ac:dyDescent="0.2">
      <c r="A33" s="73" t="s">
        <v>266</v>
      </c>
      <c r="B33" s="96">
        <v>16</v>
      </c>
      <c r="C33" s="96">
        <v>23</v>
      </c>
      <c r="D33" s="75">
        <v>0.4375</v>
      </c>
    </row>
    <row r="34" spans="1:4" ht="11.25" customHeight="1" x14ac:dyDescent="0.2">
      <c r="A34" s="73" t="s">
        <v>187</v>
      </c>
      <c r="B34" s="96">
        <v>110</v>
      </c>
      <c r="C34" s="96">
        <v>150</v>
      </c>
      <c r="D34" s="75">
        <v>0.36363636363636365</v>
      </c>
    </row>
    <row r="35" spans="1:4" ht="11.25" customHeight="1" x14ac:dyDescent="0.2">
      <c r="A35" s="73" t="s">
        <v>185</v>
      </c>
      <c r="B35" s="96">
        <v>539</v>
      </c>
      <c r="C35" s="96">
        <v>646</v>
      </c>
      <c r="D35" s="75">
        <v>0.19851576994434136</v>
      </c>
    </row>
    <row r="36" spans="1:4" ht="11.25" customHeight="1" x14ac:dyDescent="0.2">
      <c r="A36" s="73" t="s">
        <v>267</v>
      </c>
      <c r="B36" s="96">
        <v>22</v>
      </c>
      <c r="C36" s="96">
        <v>26</v>
      </c>
      <c r="D36" s="75">
        <v>0.18181818181818182</v>
      </c>
    </row>
    <row r="37" spans="1:4" ht="11.25" customHeight="1" x14ac:dyDescent="0.2">
      <c r="A37" s="73" t="s">
        <v>268</v>
      </c>
      <c r="B37" s="96">
        <v>34</v>
      </c>
      <c r="C37" s="96">
        <v>40</v>
      </c>
      <c r="D37" s="75">
        <v>0.17647058823529413</v>
      </c>
    </row>
    <row r="38" spans="1:4" ht="11.25" customHeight="1" x14ac:dyDescent="0.2">
      <c r="A38" s="73" t="s">
        <v>269</v>
      </c>
      <c r="B38" s="96">
        <v>53</v>
      </c>
      <c r="C38" s="96">
        <v>61</v>
      </c>
      <c r="D38" s="75">
        <v>0.15094339622641509</v>
      </c>
    </row>
    <row r="39" spans="1:4" ht="11.25" customHeight="1" x14ac:dyDescent="0.2">
      <c r="A39" s="85" t="s">
        <v>270</v>
      </c>
      <c r="B39" s="96">
        <v>552</v>
      </c>
      <c r="C39" s="96">
        <v>618</v>
      </c>
      <c r="D39" s="75">
        <v>0.11956521739130435</v>
      </c>
    </row>
    <row r="40" spans="1:4" ht="11.25" customHeight="1" x14ac:dyDescent="0.2">
      <c r="A40" s="73" t="s">
        <v>209</v>
      </c>
      <c r="B40" s="96">
        <v>34</v>
      </c>
      <c r="C40" s="96">
        <v>38</v>
      </c>
      <c r="D40" s="75">
        <v>0.11764705882352941</v>
      </c>
    </row>
    <row r="41" spans="1:4" ht="11.25" customHeight="1" x14ac:dyDescent="0.2">
      <c r="A41" s="73" t="s">
        <v>271</v>
      </c>
      <c r="B41" s="96">
        <v>377</v>
      </c>
      <c r="C41" s="96">
        <v>414</v>
      </c>
      <c r="D41" s="75">
        <v>9.8143236074270557E-2</v>
      </c>
    </row>
    <row r="42" spans="1:4" ht="11.25" customHeight="1" x14ac:dyDescent="0.2">
      <c r="A42" s="73" t="s">
        <v>272</v>
      </c>
      <c r="B42" s="96">
        <v>52</v>
      </c>
      <c r="C42" s="96">
        <v>57</v>
      </c>
      <c r="D42" s="75">
        <v>9.6153846153846159E-2</v>
      </c>
    </row>
    <row r="43" spans="1:4" ht="11.25" customHeight="1" x14ac:dyDescent="0.2">
      <c r="A43" s="73" t="s">
        <v>273</v>
      </c>
      <c r="B43" s="96">
        <v>33</v>
      </c>
      <c r="C43" s="96">
        <v>36</v>
      </c>
      <c r="D43" s="75">
        <v>9.0909090909090912E-2</v>
      </c>
    </row>
    <row r="44" spans="1:4" ht="11.25" customHeight="1" x14ac:dyDescent="0.2">
      <c r="A44" s="73" t="s">
        <v>274</v>
      </c>
      <c r="B44" s="96">
        <v>448</v>
      </c>
      <c r="C44" s="96">
        <v>479</v>
      </c>
      <c r="D44" s="75">
        <v>6.9196428571428575E-2</v>
      </c>
    </row>
    <row r="45" spans="1:4" ht="11.25" customHeight="1" x14ac:dyDescent="0.2">
      <c r="A45" s="73" t="s">
        <v>275</v>
      </c>
      <c r="B45" s="96">
        <v>31</v>
      </c>
      <c r="C45" s="96">
        <v>33</v>
      </c>
      <c r="D45" s="75">
        <v>6.4516129032258063E-2</v>
      </c>
    </row>
    <row r="46" spans="1:4" ht="11.25" customHeight="1" x14ac:dyDescent="0.2">
      <c r="A46" s="73" t="s">
        <v>276</v>
      </c>
      <c r="B46" s="96">
        <v>344</v>
      </c>
      <c r="C46" s="96">
        <v>355</v>
      </c>
      <c r="D46" s="75">
        <v>3.1976744186046513E-2</v>
      </c>
    </row>
    <row r="47" spans="1:4" ht="11.25" customHeight="1" x14ac:dyDescent="0.2">
      <c r="A47" s="73" t="s">
        <v>277</v>
      </c>
      <c r="B47" s="96">
        <v>283</v>
      </c>
      <c r="C47" s="96">
        <v>291</v>
      </c>
      <c r="D47" s="75">
        <v>2.8268551236749116E-2</v>
      </c>
    </row>
    <row r="48" spans="1:4" ht="11.25" customHeight="1" x14ac:dyDescent="0.2">
      <c r="A48" s="73" t="s">
        <v>278</v>
      </c>
      <c r="B48" s="96">
        <v>440</v>
      </c>
      <c r="C48" s="96">
        <v>433</v>
      </c>
      <c r="D48" s="75">
        <v>-1.5909090909090907E-2</v>
      </c>
    </row>
    <row r="49" spans="1:7" ht="11.25" customHeight="1" x14ac:dyDescent="0.2">
      <c r="A49" s="73" t="s">
        <v>222</v>
      </c>
      <c r="B49" s="96">
        <v>397</v>
      </c>
      <c r="C49" s="96">
        <v>390</v>
      </c>
      <c r="D49" s="75">
        <v>-1.7632241813602016E-2</v>
      </c>
    </row>
    <row r="50" spans="1:7" ht="11.25" customHeight="1" x14ac:dyDescent="0.2">
      <c r="A50" s="73" t="s">
        <v>279</v>
      </c>
      <c r="B50" s="96">
        <v>46</v>
      </c>
      <c r="C50" s="96">
        <v>44</v>
      </c>
      <c r="D50" s="75">
        <v>-4.3478260869565216E-2</v>
      </c>
    </row>
    <row r="51" spans="1:7" ht="11.25" customHeight="1" x14ac:dyDescent="0.2">
      <c r="A51" s="73" t="s">
        <v>280</v>
      </c>
      <c r="B51" s="96">
        <v>27</v>
      </c>
      <c r="C51" s="96">
        <v>22</v>
      </c>
      <c r="D51" s="75">
        <v>-0.18518518518518517</v>
      </c>
    </row>
    <row r="52" spans="1:7" ht="11.25" customHeight="1" x14ac:dyDescent="0.2">
      <c r="A52" s="73" t="s">
        <v>281</v>
      </c>
      <c r="B52" s="96">
        <v>48</v>
      </c>
      <c r="C52" s="96">
        <v>34</v>
      </c>
      <c r="D52" s="75">
        <v>-0.29166666666666669</v>
      </c>
    </row>
    <row r="53" spans="1:7" ht="11.25" customHeight="1" x14ac:dyDescent="0.2">
      <c r="A53" s="79" t="s">
        <v>282</v>
      </c>
      <c r="B53" s="101">
        <v>3495</v>
      </c>
      <c r="C53" s="101">
        <v>3833</v>
      </c>
      <c r="D53" s="81">
        <v>9.6709585121602284E-2</v>
      </c>
    </row>
    <row r="55" spans="1:7" s="10" customFormat="1" ht="11.25" customHeight="1" x14ac:dyDescent="0.2">
      <c r="A55" s="167" t="s">
        <v>2</v>
      </c>
      <c r="B55" s="53">
        <f>B28</f>
        <v>43800</v>
      </c>
      <c r="C55" s="53">
        <f>C28</f>
        <v>44166</v>
      </c>
      <c r="D55" s="160" t="s">
        <v>3</v>
      </c>
    </row>
    <row r="56" spans="1:7" s="10" customFormat="1" ht="11.25" customHeight="1" x14ac:dyDescent="0.2">
      <c r="A56" s="168"/>
      <c r="B56" s="57" t="s">
        <v>21</v>
      </c>
      <c r="C56" s="57" t="s">
        <v>21</v>
      </c>
      <c r="D56" s="161"/>
    </row>
    <row r="57" spans="1:7" ht="11.25" customHeight="1" x14ac:dyDescent="0.2">
      <c r="A57" s="56" t="s">
        <v>17</v>
      </c>
      <c r="B57" s="31">
        <f>B30</f>
        <v>20827</v>
      </c>
      <c r="C57" s="31">
        <f>C30</f>
        <v>21069</v>
      </c>
      <c r="D57" s="32"/>
    </row>
    <row r="58" spans="1:7" ht="11.25" customHeight="1" x14ac:dyDescent="0.2">
      <c r="A58" s="44"/>
      <c r="B58" s="14"/>
      <c r="C58" s="14"/>
    </row>
    <row r="59" spans="1:7" ht="11.25" customHeight="1" x14ac:dyDescent="0.2">
      <c r="A59" s="73" t="s">
        <v>253</v>
      </c>
      <c r="B59" s="96">
        <v>23</v>
      </c>
      <c r="C59" s="96">
        <v>29</v>
      </c>
      <c r="D59" s="113">
        <v>0.2608695652173913</v>
      </c>
    </row>
    <row r="60" spans="1:7" ht="11.25" customHeight="1" x14ac:dyDescent="0.2">
      <c r="A60" s="73" t="s">
        <v>254</v>
      </c>
      <c r="B60" s="96">
        <v>295</v>
      </c>
      <c r="C60" s="96">
        <v>371</v>
      </c>
      <c r="D60" s="113">
        <v>0.25762711864406779</v>
      </c>
    </row>
    <row r="61" spans="1:7" ht="11.25" customHeight="1" x14ac:dyDescent="0.2">
      <c r="A61" s="73" t="s">
        <v>255</v>
      </c>
      <c r="B61" s="96">
        <v>568</v>
      </c>
      <c r="C61" s="96">
        <v>690</v>
      </c>
      <c r="D61" s="113">
        <v>0.21478873239436619</v>
      </c>
    </row>
    <row r="62" spans="1:7" ht="11.25" customHeight="1" x14ac:dyDescent="0.2">
      <c r="A62" s="73" t="s">
        <v>256</v>
      </c>
      <c r="B62" s="96">
        <v>366</v>
      </c>
      <c r="C62" s="96">
        <v>435</v>
      </c>
      <c r="D62" s="113">
        <v>0.18852459016393441</v>
      </c>
    </row>
    <row r="63" spans="1:7" ht="11.25" customHeight="1" x14ac:dyDescent="0.2">
      <c r="A63" s="73" t="s">
        <v>257</v>
      </c>
      <c r="B63" s="96">
        <v>618</v>
      </c>
      <c r="C63" s="96">
        <v>689</v>
      </c>
      <c r="D63" s="113">
        <v>0.11488673139158576</v>
      </c>
      <c r="G63" s="116"/>
    </row>
    <row r="64" spans="1:7" ht="11.25" customHeight="1" x14ac:dyDescent="0.2">
      <c r="A64" s="73" t="s">
        <v>258</v>
      </c>
      <c r="B64" s="96">
        <v>28</v>
      </c>
      <c r="C64" s="96">
        <v>30</v>
      </c>
      <c r="D64" s="113">
        <v>7.1428571428571425E-2</v>
      </c>
    </row>
    <row r="65" spans="1:4" ht="11.25" customHeight="1" x14ac:dyDescent="0.2">
      <c r="A65" s="73" t="s">
        <v>259</v>
      </c>
      <c r="B65" s="96">
        <v>16</v>
      </c>
      <c r="C65" s="96">
        <v>17</v>
      </c>
      <c r="D65" s="113">
        <v>6.25E-2</v>
      </c>
    </row>
    <row r="66" spans="1:4" ht="11.25" customHeight="1" x14ac:dyDescent="0.2">
      <c r="A66" s="73" t="s">
        <v>260</v>
      </c>
      <c r="B66" s="96">
        <v>503</v>
      </c>
      <c r="C66" s="96">
        <v>533</v>
      </c>
      <c r="D66" s="113">
        <v>5.9642147117296221E-2</v>
      </c>
    </row>
    <row r="67" spans="1:4" ht="11.25" customHeight="1" x14ac:dyDescent="0.2">
      <c r="A67" s="73" t="s">
        <v>261</v>
      </c>
      <c r="B67" s="96">
        <v>377</v>
      </c>
      <c r="C67" s="96">
        <v>394</v>
      </c>
      <c r="D67" s="113">
        <v>4.5092838196286469E-2</v>
      </c>
    </row>
    <row r="68" spans="1:4" ht="11.25" customHeight="1" x14ac:dyDescent="0.2">
      <c r="A68" s="73" t="s">
        <v>262</v>
      </c>
      <c r="B68" s="96">
        <v>323</v>
      </c>
      <c r="C68" s="96">
        <v>331</v>
      </c>
      <c r="D68" s="113">
        <v>2.4767801857585141E-2</v>
      </c>
    </row>
    <row r="69" spans="1:4" ht="11.25" customHeight="1" x14ac:dyDescent="0.2">
      <c r="A69" s="73" t="s">
        <v>263</v>
      </c>
      <c r="B69" s="96">
        <v>48</v>
      </c>
      <c r="C69" s="96">
        <v>42</v>
      </c>
      <c r="D69" s="113">
        <v>-0.125</v>
      </c>
    </row>
    <row r="70" spans="1:4" ht="11.25" customHeight="1" x14ac:dyDescent="0.2">
      <c r="A70" s="79" t="s">
        <v>264</v>
      </c>
      <c r="B70" s="101">
        <v>3033</v>
      </c>
      <c r="C70" s="101">
        <v>3404</v>
      </c>
      <c r="D70" s="81">
        <f>(C70-B70)/B70</f>
        <v>0.12232113419057039</v>
      </c>
    </row>
    <row r="71" spans="1:4" ht="11.25" customHeight="1" x14ac:dyDescent="0.2">
      <c r="A71" s="102"/>
      <c r="B71" s="103"/>
      <c r="C71" s="103"/>
      <c r="D71" s="104"/>
    </row>
    <row r="72" spans="1:4" ht="11.25" customHeight="1" x14ac:dyDescent="0.2">
      <c r="A72" s="79" t="s">
        <v>265</v>
      </c>
      <c r="B72" s="105">
        <v>5954</v>
      </c>
      <c r="C72" s="105">
        <v>6101</v>
      </c>
      <c r="D72" s="81">
        <f>(C72-B72)/B72</f>
        <v>2.4689284514612025E-2</v>
      </c>
    </row>
    <row r="73" spans="1:4" ht="11.25" customHeight="1" x14ac:dyDescent="0.2">
      <c r="A73" s="48"/>
      <c r="B73" s="15"/>
      <c r="C73" s="15"/>
      <c r="D73" s="25"/>
    </row>
    <row r="75" spans="1:4" ht="11.25" customHeight="1" x14ac:dyDescent="0.2">
      <c r="A75" s="45" t="str">
        <f>"Source: Roy Morgan Single Source 12m to "&amp;TEXT(B2,"mmmm yyyy")&amp;" and 12m to "&amp;TEXT(C2,"mmmm yyyy")&amp;""</f>
        <v>Source: Roy Morgan Single Source 12m to December 2019 and 12m to December 2020</v>
      </c>
    </row>
  </sheetData>
  <mergeCells count="7">
    <mergeCell ref="A55:A56"/>
    <mergeCell ref="D55:D56"/>
    <mergeCell ref="A1:D1"/>
    <mergeCell ref="A2:A3"/>
    <mergeCell ref="D2:D3"/>
    <mergeCell ref="A28:A29"/>
    <mergeCell ref="D28:D29"/>
  </mergeCells>
  <phoneticPr fontId="0"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8"/>
  <sheetViews>
    <sheetView showGridLines="0" tabSelected="1" zoomScaleNormal="100" workbookViewId="0">
      <selection activeCell="I19" sqref="I19"/>
    </sheetView>
  </sheetViews>
  <sheetFormatPr defaultRowHeight="11.25" customHeight="1" x14ac:dyDescent="0.2"/>
  <cols>
    <col min="1" max="1" width="38" style="48" customWidth="1"/>
    <col min="2" max="3" width="7.5703125" style="2" customWidth="1"/>
    <col min="4" max="4" width="7.5703125" style="8" customWidth="1"/>
    <col min="5" max="7" width="7.5703125" style="1" customWidth="1"/>
    <col min="8" max="16384" width="9.140625" style="1"/>
  </cols>
  <sheetData>
    <row r="1" spans="1:7" s="60" customFormat="1" ht="15" customHeight="1" x14ac:dyDescent="0.2">
      <c r="A1" s="148" t="s">
        <v>11</v>
      </c>
      <c r="B1" s="148"/>
      <c r="C1" s="148"/>
      <c r="D1" s="148"/>
      <c r="E1" s="148"/>
      <c r="F1" s="148"/>
      <c r="G1" s="148"/>
    </row>
    <row r="2" spans="1:7" ht="11.25" customHeight="1" x14ac:dyDescent="0.2">
      <c r="A2" s="66"/>
      <c r="B2" s="158">
        <v>43800</v>
      </c>
      <c r="C2" s="156">
        <v>44166</v>
      </c>
      <c r="D2" s="155" t="s">
        <v>3</v>
      </c>
      <c r="E2" s="59">
        <v>43800</v>
      </c>
      <c r="F2" s="37">
        <v>44166</v>
      </c>
      <c r="G2" s="36"/>
    </row>
    <row r="3" spans="1:7" ht="11.25" customHeight="1" x14ac:dyDescent="0.2">
      <c r="A3" s="41"/>
      <c r="B3" s="159"/>
      <c r="C3" s="157"/>
      <c r="D3" s="151"/>
      <c r="E3" s="153" t="s">
        <v>22</v>
      </c>
      <c r="F3" s="151" t="s">
        <v>22</v>
      </c>
      <c r="G3" s="149" t="s">
        <v>19</v>
      </c>
    </row>
    <row r="4" spans="1:7" ht="11.25" customHeight="1" x14ac:dyDescent="0.2">
      <c r="A4" s="41"/>
      <c r="B4" s="34" t="s">
        <v>21</v>
      </c>
      <c r="C4" s="26" t="s">
        <v>21</v>
      </c>
      <c r="D4" s="152"/>
      <c r="E4" s="154"/>
      <c r="F4" s="152"/>
      <c r="G4" s="150"/>
    </row>
    <row r="5" spans="1:7" s="8" customFormat="1" ht="11.25" customHeight="1" x14ac:dyDescent="0.2">
      <c r="A5" s="43" t="s">
        <v>17</v>
      </c>
      <c r="B5" s="35">
        <v>20827</v>
      </c>
      <c r="C5" s="28">
        <v>21069</v>
      </c>
      <c r="D5" s="27"/>
      <c r="E5" s="38"/>
      <c r="F5" s="39"/>
      <c r="G5" s="39"/>
    </row>
    <row r="6" spans="1:7" s="8" customFormat="1" ht="11.25" customHeight="1" x14ac:dyDescent="0.2">
      <c r="A6" s="44"/>
      <c r="B6" s="9"/>
      <c r="C6" s="9"/>
      <c r="D6" s="16"/>
      <c r="E6" s="20"/>
      <c r="F6" s="16"/>
      <c r="G6" s="16"/>
    </row>
    <row r="7" spans="1:7" ht="11.25" customHeight="1" x14ac:dyDescent="0.2">
      <c r="A7" s="73" t="s">
        <v>62</v>
      </c>
      <c r="B7" s="74">
        <v>3184</v>
      </c>
      <c r="C7" s="74">
        <v>2676</v>
      </c>
      <c r="D7" s="75">
        <f>(C7-B7)/B7</f>
        <v>-0.15954773869346733</v>
      </c>
      <c r="E7" s="76">
        <v>15.3</v>
      </c>
      <c r="F7" s="77">
        <v>12.7</v>
      </c>
      <c r="G7" s="78">
        <f t="shared" ref="G7:G24" si="0">F7-E7</f>
        <v>-2.6000000000000014</v>
      </c>
    </row>
    <row r="8" spans="1:7" ht="11.25" customHeight="1" x14ac:dyDescent="0.2">
      <c r="A8" s="73" t="s">
        <v>39</v>
      </c>
      <c r="B8" s="74">
        <v>498</v>
      </c>
      <c r="C8" s="74">
        <v>334</v>
      </c>
      <c r="D8" s="75">
        <f t="shared" ref="D8:D24" si="1">(C8-B8)/B8</f>
        <v>-0.32931726907630521</v>
      </c>
      <c r="E8" s="76">
        <v>2.4</v>
      </c>
      <c r="F8" s="77">
        <v>1.6</v>
      </c>
      <c r="G8" s="78">
        <f t="shared" si="0"/>
        <v>-0.79999999999999982</v>
      </c>
    </row>
    <row r="9" spans="1:7" ht="11.25" customHeight="1" x14ac:dyDescent="0.2">
      <c r="A9" s="73" t="s">
        <v>40</v>
      </c>
      <c r="B9" s="74">
        <v>142</v>
      </c>
      <c r="C9" s="74" t="s">
        <v>63</v>
      </c>
      <c r="D9" s="75" t="str">
        <f>IFERROR((C9-B9)/B9,"-")</f>
        <v>-</v>
      </c>
      <c r="E9" s="76">
        <v>0.7</v>
      </c>
      <c r="F9" s="77" t="s">
        <v>63</v>
      </c>
      <c r="G9" s="78" t="str">
        <f>IFERROR(F9-E9,"-")</f>
        <v>-</v>
      </c>
    </row>
    <row r="10" spans="1:7" ht="11.25" customHeight="1" x14ac:dyDescent="0.2">
      <c r="A10" s="73" t="s">
        <v>41</v>
      </c>
      <c r="B10" s="74">
        <v>1199</v>
      </c>
      <c r="C10" s="74">
        <v>725</v>
      </c>
      <c r="D10" s="75">
        <f t="shared" si="1"/>
        <v>-0.39532944120100083</v>
      </c>
      <c r="E10" s="76">
        <v>5.8</v>
      </c>
      <c r="F10" s="77">
        <v>3.4</v>
      </c>
      <c r="G10" s="78">
        <f t="shared" si="0"/>
        <v>-2.4</v>
      </c>
    </row>
    <row r="11" spans="1:7" ht="11.25" customHeight="1" x14ac:dyDescent="0.2">
      <c r="A11" s="73" t="s">
        <v>42</v>
      </c>
      <c r="B11" s="74">
        <v>3294</v>
      </c>
      <c r="C11" s="74">
        <v>3066</v>
      </c>
      <c r="D11" s="75">
        <f t="shared" si="1"/>
        <v>-6.9216757741347903E-2</v>
      </c>
      <c r="E11" s="76">
        <v>15.8</v>
      </c>
      <c r="F11" s="77">
        <v>14.6</v>
      </c>
      <c r="G11" s="78">
        <f t="shared" si="0"/>
        <v>-1.2000000000000011</v>
      </c>
    </row>
    <row r="12" spans="1:7" ht="11.25" customHeight="1" x14ac:dyDescent="0.2">
      <c r="A12" s="73" t="s">
        <v>43</v>
      </c>
      <c r="B12" s="74">
        <v>6606</v>
      </c>
      <c r="C12" s="74">
        <v>6230</v>
      </c>
      <c r="D12" s="75">
        <f t="shared" si="1"/>
        <v>-5.6917953375719046E-2</v>
      </c>
      <c r="E12" s="76">
        <v>31.7</v>
      </c>
      <c r="F12" s="77">
        <v>29.6</v>
      </c>
      <c r="G12" s="78">
        <f t="shared" si="0"/>
        <v>-2.0999999999999979</v>
      </c>
    </row>
    <row r="13" spans="1:7" ht="11.25" customHeight="1" x14ac:dyDescent="0.2">
      <c r="A13" s="73" t="s">
        <v>44</v>
      </c>
      <c r="B13" s="74">
        <v>1439</v>
      </c>
      <c r="C13" s="74">
        <v>943</v>
      </c>
      <c r="D13" s="75">
        <f t="shared" si="1"/>
        <v>-0.344683808200139</v>
      </c>
      <c r="E13" s="76">
        <v>6.9</v>
      </c>
      <c r="F13" s="77">
        <v>4.5</v>
      </c>
      <c r="G13" s="78">
        <f t="shared" si="0"/>
        <v>-2.4000000000000004</v>
      </c>
    </row>
    <row r="14" spans="1:7" ht="11.25" customHeight="1" x14ac:dyDescent="0.2">
      <c r="A14" s="73" t="s">
        <v>284</v>
      </c>
      <c r="B14" s="74">
        <v>62</v>
      </c>
      <c r="C14" s="74" t="s">
        <v>63</v>
      </c>
      <c r="D14" s="75" t="str">
        <f>IFERROR((C14-B14)/B14,"-")</f>
        <v>-</v>
      </c>
      <c r="E14" s="76">
        <v>0.3</v>
      </c>
      <c r="F14" s="77" t="s">
        <v>63</v>
      </c>
      <c r="G14" s="78" t="str">
        <f>IFERROR(F14-E14,"-")</f>
        <v>-</v>
      </c>
    </row>
    <row r="15" spans="1:7" ht="11.25" customHeight="1" x14ac:dyDescent="0.2">
      <c r="A15" s="73" t="s">
        <v>45</v>
      </c>
      <c r="B15" s="74">
        <v>512</v>
      </c>
      <c r="C15" s="74">
        <v>329</v>
      </c>
      <c r="D15" s="75">
        <f t="shared" si="1"/>
        <v>-0.357421875</v>
      </c>
      <c r="E15" s="76">
        <v>2.5</v>
      </c>
      <c r="F15" s="77">
        <v>1.6</v>
      </c>
      <c r="G15" s="78">
        <f t="shared" si="0"/>
        <v>-0.89999999999999991</v>
      </c>
    </row>
    <row r="16" spans="1:7" ht="11.25" customHeight="1" x14ac:dyDescent="0.2">
      <c r="A16" s="73" t="s">
        <v>46</v>
      </c>
      <c r="B16" s="74">
        <v>201</v>
      </c>
      <c r="C16" s="74">
        <v>240</v>
      </c>
      <c r="D16" s="75">
        <f t="shared" si="1"/>
        <v>0.19402985074626866</v>
      </c>
      <c r="E16" s="76">
        <v>1</v>
      </c>
      <c r="F16" s="77">
        <v>1.1000000000000001</v>
      </c>
      <c r="G16" s="78">
        <f t="shared" si="0"/>
        <v>0.10000000000000009</v>
      </c>
    </row>
    <row r="17" spans="1:7" ht="11.25" customHeight="1" x14ac:dyDescent="0.2">
      <c r="A17" s="73" t="s">
        <v>47</v>
      </c>
      <c r="B17" s="74">
        <v>308</v>
      </c>
      <c r="C17" s="74">
        <v>166</v>
      </c>
      <c r="D17" s="75">
        <f t="shared" si="1"/>
        <v>-0.46103896103896103</v>
      </c>
      <c r="E17" s="76">
        <v>1.5</v>
      </c>
      <c r="F17" s="77">
        <v>0.8</v>
      </c>
      <c r="G17" s="78">
        <f t="shared" si="0"/>
        <v>-0.7</v>
      </c>
    </row>
    <row r="18" spans="1:7" ht="11.25" customHeight="1" x14ac:dyDescent="0.2">
      <c r="A18" s="73" t="s">
        <v>48</v>
      </c>
      <c r="B18" s="74">
        <v>827</v>
      </c>
      <c r="C18" s="74">
        <v>575</v>
      </c>
      <c r="D18" s="75">
        <f t="shared" si="1"/>
        <v>-0.30471584038694077</v>
      </c>
      <c r="E18" s="76">
        <v>4</v>
      </c>
      <c r="F18" s="77">
        <v>2.7</v>
      </c>
      <c r="G18" s="78">
        <f t="shared" si="0"/>
        <v>-1.2999999999999998</v>
      </c>
    </row>
    <row r="19" spans="1:7" ht="11.25" customHeight="1" x14ac:dyDescent="0.2">
      <c r="A19" s="73" t="s">
        <v>49</v>
      </c>
      <c r="B19" s="74">
        <v>123</v>
      </c>
      <c r="C19" s="74">
        <v>82</v>
      </c>
      <c r="D19" s="75">
        <f t="shared" si="1"/>
        <v>-0.33333333333333331</v>
      </c>
      <c r="E19" s="76">
        <v>0.6</v>
      </c>
      <c r="F19" s="77">
        <v>0.4</v>
      </c>
      <c r="G19" s="78">
        <f t="shared" si="0"/>
        <v>-0.19999999999999996</v>
      </c>
    </row>
    <row r="20" spans="1:7" ht="11.25" customHeight="1" x14ac:dyDescent="0.2">
      <c r="A20" s="73" t="s">
        <v>50</v>
      </c>
      <c r="B20" s="74">
        <v>372</v>
      </c>
      <c r="C20" s="74" t="s">
        <v>63</v>
      </c>
      <c r="D20" s="75" t="str">
        <f>IFERROR((C20-B20)/B20,"-")</f>
        <v>-</v>
      </c>
      <c r="E20" s="76">
        <v>1.8</v>
      </c>
      <c r="F20" s="77" t="s">
        <v>63</v>
      </c>
      <c r="G20" s="78" t="str">
        <f>IFERROR(F20-E20,"-")</f>
        <v>-</v>
      </c>
    </row>
    <row r="21" spans="1:7" ht="11.25" customHeight="1" x14ac:dyDescent="0.2">
      <c r="A21" s="73" t="s">
        <v>51</v>
      </c>
      <c r="B21" s="74">
        <v>133</v>
      </c>
      <c r="C21" s="74">
        <v>93</v>
      </c>
      <c r="D21" s="75">
        <f t="shared" si="1"/>
        <v>-0.3007518796992481</v>
      </c>
      <c r="E21" s="76">
        <v>0.6</v>
      </c>
      <c r="F21" s="77">
        <v>0.4</v>
      </c>
      <c r="G21" s="78">
        <f t="shared" si="0"/>
        <v>-0.19999999999999996</v>
      </c>
    </row>
    <row r="22" spans="1:7" ht="11.25" customHeight="1" x14ac:dyDescent="0.2">
      <c r="A22" s="73" t="s">
        <v>52</v>
      </c>
      <c r="B22" s="74">
        <v>4440</v>
      </c>
      <c r="C22" s="74">
        <v>3402</v>
      </c>
      <c r="D22" s="75">
        <f t="shared" si="1"/>
        <v>-0.23378378378378378</v>
      </c>
      <c r="E22" s="76">
        <v>21.3</v>
      </c>
      <c r="F22" s="77">
        <v>16.100000000000001</v>
      </c>
      <c r="G22" s="78">
        <f t="shared" si="0"/>
        <v>-5.1999999999999993</v>
      </c>
    </row>
    <row r="23" spans="1:7" ht="11.25" customHeight="1" x14ac:dyDescent="0.2">
      <c r="A23" s="73" t="s">
        <v>53</v>
      </c>
      <c r="B23" s="74">
        <v>1295</v>
      </c>
      <c r="C23" s="74">
        <v>777</v>
      </c>
      <c r="D23" s="75">
        <f t="shared" si="1"/>
        <v>-0.4</v>
      </c>
      <c r="E23" s="76">
        <v>6.2</v>
      </c>
      <c r="F23" s="77">
        <v>3.7</v>
      </c>
      <c r="G23" s="78">
        <f t="shared" si="0"/>
        <v>-2.5</v>
      </c>
    </row>
    <row r="24" spans="1:7" ht="11.25" customHeight="1" x14ac:dyDescent="0.2">
      <c r="A24" s="73" t="s">
        <v>54</v>
      </c>
      <c r="B24" s="74">
        <v>699</v>
      </c>
      <c r="C24" s="74">
        <v>618</v>
      </c>
      <c r="D24" s="75">
        <f t="shared" si="1"/>
        <v>-0.11587982832618025</v>
      </c>
      <c r="E24" s="76">
        <v>3.4</v>
      </c>
      <c r="F24" s="77">
        <v>2.9</v>
      </c>
      <c r="G24" s="78">
        <f t="shared" si="0"/>
        <v>-0.5</v>
      </c>
    </row>
    <row r="25" spans="1:7" ht="11.25" customHeight="1" x14ac:dyDescent="0.2">
      <c r="A25" s="79" t="s">
        <v>64</v>
      </c>
      <c r="B25" s="80">
        <v>12144</v>
      </c>
      <c r="C25" s="80">
        <v>10393</v>
      </c>
      <c r="D25" s="81">
        <f>(C25-B25)/B25</f>
        <v>-0.14418642951251648</v>
      </c>
      <c r="E25" s="82">
        <v>58.3</v>
      </c>
      <c r="F25" s="83">
        <v>49.3</v>
      </c>
      <c r="G25" s="84">
        <f>F25-E25</f>
        <v>-9</v>
      </c>
    </row>
    <row r="26" spans="1:7" ht="11.25" customHeight="1" x14ac:dyDescent="0.2">
      <c r="B26" s="15"/>
      <c r="C26" s="17"/>
      <c r="D26" s="19"/>
      <c r="E26" s="18"/>
      <c r="F26" s="18"/>
      <c r="G26" s="18"/>
    </row>
    <row r="28" spans="1:7" ht="11.25" customHeight="1" x14ac:dyDescent="0.2">
      <c r="A28" s="45" t="str">
        <f>"Source: Roy Morgan Single Source 12m to "&amp;TEXT(E2,"mmmm yyyy")&amp;" and 12m to "&amp;TEXT(F2,"mmmm yyyy")&amp;""</f>
        <v>Source: Roy Morgan Single Source 12m to December 2019 and 12m to December 2020</v>
      </c>
    </row>
  </sheetData>
  <mergeCells count="7">
    <mergeCell ref="A1:G1"/>
    <mergeCell ref="G3:G4"/>
    <mergeCell ref="F3:F4"/>
    <mergeCell ref="E3:E4"/>
    <mergeCell ref="D2:D4"/>
    <mergeCell ref="C2:C3"/>
    <mergeCell ref="B2:B3"/>
  </mergeCells>
  <phoneticPr fontId="0"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ignoredErrors>
    <ignoredError sqref="D14 D20 G14 G20 D9 G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46"/>
  <sheetViews>
    <sheetView showGridLines="0" zoomScaleNormal="100" workbookViewId="0">
      <selection activeCell="A172" sqref="A172"/>
    </sheetView>
  </sheetViews>
  <sheetFormatPr defaultRowHeight="11.25" customHeight="1" x14ac:dyDescent="0.2"/>
  <cols>
    <col min="1" max="1" width="38" style="42" customWidth="1"/>
    <col min="2" max="3" width="7.5703125" style="13" customWidth="1"/>
    <col min="4" max="4" width="7.5703125" style="21" customWidth="1"/>
    <col min="5" max="16384" width="9.140625" style="12"/>
  </cols>
  <sheetData>
    <row r="1" spans="1:4" s="61" customFormat="1" ht="15" customHeight="1" x14ac:dyDescent="0.2">
      <c r="A1" s="148" t="s">
        <v>12</v>
      </c>
      <c r="B1" s="148"/>
      <c r="C1" s="148"/>
      <c r="D1" s="148"/>
    </row>
    <row r="2" spans="1:4" s="10" customFormat="1" ht="11.25" customHeight="1" x14ac:dyDescent="0.2">
      <c r="A2" s="91"/>
      <c r="B2" s="65">
        <v>43800</v>
      </c>
      <c r="C2" s="65">
        <v>44166</v>
      </c>
      <c r="D2" s="160" t="s">
        <v>3</v>
      </c>
    </row>
    <row r="3" spans="1:4" s="10" customFormat="1" ht="11.25" customHeight="1" x14ac:dyDescent="0.2">
      <c r="A3" s="91"/>
      <c r="B3" s="65" t="str">
        <f>'Magazine Categories'!B4</f>
        <v>000's</v>
      </c>
      <c r="C3" s="65" t="str">
        <f>'Magazine Categories'!C4</f>
        <v>000's</v>
      </c>
      <c r="D3" s="161"/>
    </row>
    <row r="4" spans="1:4" ht="11.25" customHeight="1" x14ac:dyDescent="0.2">
      <c r="A4" s="43" t="s">
        <v>17</v>
      </c>
      <c r="B4" s="47">
        <v>20827</v>
      </c>
      <c r="C4" s="47">
        <v>21069</v>
      </c>
      <c r="D4" s="27"/>
    </row>
    <row r="5" spans="1:4" ht="11.25" customHeight="1" x14ac:dyDescent="0.2">
      <c r="A5" s="55"/>
      <c r="B5" s="92"/>
      <c r="C5" s="92"/>
      <c r="D5" s="93"/>
    </row>
    <row r="6" spans="1:4" ht="11.25" customHeight="1" x14ac:dyDescent="0.2">
      <c r="A6" s="85" t="s">
        <v>66</v>
      </c>
      <c r="B6" s="86">
        <v>1398</v>
      </c>
      <c r="C6" s="86">
        <v>1088</v>
      </c>
      <c r="D6" s="87">
        <f t="shared" ref="D6:D14" si="0">IF(OR(B6="-",C6="-"),"-",(C6-B6)/B6)</f>
        <v>-0.22174535050071531</v>
      </c>
    </row>
    <row r="7" spans="1:4" ht="11.25" customHeight="1" x14ac:dyDescent="0.2">
      <c r="A7" s="85" t="s">
        <v>67</v>
      </c>
      <c r="B7" s="86">
        <v>860</v>
      </c>
      <c r="C7" s="86">
        <v>722</v>
      </c>
      <c r="D7" s="87">
        <f t="shared" si="0"/>
        <v>-0.16046511627906976</v>
      </c>
    </row>
    <row r="8" spans="1:4" ht="11.25" customHeight="1" x14ac:dyDescent="0.2">
      <c r="A8" s="85" t="s">
        <v>68</v>
      </c>
      <c r="B8" s="86">
        <v>785</v>
      </c>
      <c r="C8" s="86">
        <v>630</v>
      </c>
      <c r="D8" s="87">
        <f t="shared" si="0"/>
        <v>-0.19745222929936307</v>
      </c>
    </row>
    <row r="9" spans="1:4" ht="11.25" customHeight="1" x14ac:dyDescent="0.2">
      <c r="A9" s="85" t="s">
        <v>69</v>
      </c>
      <c r="B9" s="86">
        <v>590</v>
      </c>
      <c r="C9" s="86">
        <v>456</v>
      </c>
      <c r="D9" s="87">
        <f>IF(OR(B9="-",C9="-"),"-",(C9-B9)/B9)</f>
        <v>-0.22711864406779661</v>
      </c>
    </row>
    <row r="10" spans="1:4" ht="11.25" customHeight="1" x14ac:dyDescent="0.2">
      <c r="A10" s="85" t="s">
        <v>70</v>
      </c>
      <c r="B10" s="86">
        <v>495</v>
      </c>
      <c r="C10" s="86">
        <v>483</v>
      </c>
      <c r="D10" s="87">
        <f t="shared" si="0"/>
        <v>-2.4242424242424242E-2</v>
      </c>
    </row>
    <row r="11" spans="1:4" ht="11.25" customHeight="1" x14ac:dyDescent="0.2">
      <c r="A11" s="85" t="s">
        <v>71</v>
      </c>
      <c r="B11" s="86">
        <v>475</v>
      </c>
      <c r="C11" s="86">
        <v>479</v>
      </c>
      <c r="D11" s="87">
        <f>IF(OR(B11="-",C11="-"),"-",(C11-B11)/B11)</f>
        <v>8.4210526315789472E-3</v>
      </c>
    </row>
    <row r="12" spans="1:4" ht="11.25" customHeight="1" x14ac:dyDescent="0.2">
      <c r="A12" s="85" t="s">
        <v>72</v>
      </c>
      <c r="B12" s="86">
        <v>406</v>
      </c>
      <c r="C12" s="86">
        <v>461</v>
      </c>
      <c r="D12" s="87">
        <f>IF(OR(B12="-",C12="-"),"-",(C12-B12)/B12)</f>
        <v>0.1354679802955665</v>
      </c>
    </row>
    <row r="13" spans="1:4" ht="11.25" customHeight="1" x14ac:dyDescent="0.2">
      <c r="A13" s="85" t="s">
        <v>73</v>
      </c>
      <c r="B13" s="86">
        <v>603</v>
      </c>
      <c r="C13" s="86">
        <v>329</v>
      </c>
      <c r="D13" s="87">
        <f>IF(OR(B13="-",C13="-"),"-",(C13-B13)/B13)</f>
        <v>-0.45439469320066334</v>
      </c>
    </row>
    <row r="14" spans="1:4" ht="11.25" customHeight="1" x14ac:dyDescent="0.2">
      <c r="A14" s="88" t="s">
        <v>62</v>
      </c>
      <c r="B14" s="89">
        <v>3184</v>
      </c>
      <c r="C14" s="89">
        <v>2676</v>
      </c>
      <c r="D14" s="90">
        <f t="shared" si="0"/>
        <v>-0.15954773869346733</v>
      </c>
    </row>
    <row r="15" spans="1:4" ht="11.25" customHeight="1" x14ac:dyDescent="0.2">
      <c r="A15" s="88"/>
      <c r="B15" s="86" t="s">
        <v>65</v>
      </c>
      <c r="C15" s="86" t="s">
        <v>65</v>
      </c>
      <c r="D15" s="87" t="str">
        <f>IF(OR(B15="",C15=""),"",(C15-B15)/B15)</f>
        <v/>
      </c>
    </row>
    <row r="16" spans="1:4" ht="11.25" customHeight="1" x14ac:dyDescent="0.2">
      <c r="A16" s="85" t="s">
        <v>74</v>
      </c>
      <c r="B16" s="86">
        <v>101</v>
      </c>
      <c r="C16" s="86" t="s">
        <v>63</v>
      </c>
      <c r="D16" s="87" t="str">
        <f>IF(OR(B16="-",C16="-"),"-",(C16-B16)/B16)</f>
        <v>-</v>
      </c>
    </row>
    <row r="17" spans="1:4" ht="11.25" customHeight="1" x14ac:dyDescent="0.2">
      <c r="A17" s="85" t="s">
        <v>75</v>
      </c>
      <c r="B17" s="86">
        <v>120</v>
      </c>
      <c r="C17" s="86" t="s">
        <v>63</v>
      </c>
      <c r="D17" s="87" t="str">
        <f>IF(OR(B17="-",C17="-"),"-",(C17-B17)/B17)</f>
        <v>-</v>
      </c>
    </row>
    <row r="18" spans="1:4" ht="11.25" customHeight="1" x14ac:dyDescent="0.2">
      <c r="A18" s="85" t="s">
        <v>76</v>
      </c>
      <c r="B18" s="86">
        <v>219</v>
      </c>
      <c r="C18" s="86">
        <v>168</v>
      </c>
      <c r="D18" s="87">
        <f>IF(OR(B18="-",C18="-"),"-",(C18-B18)/B18)</f>
        <v>-0.23287671232876711</v>
      </c>
    </row>
    <row r="19" spans="1:4" ht="11.25" customHeight="1" x14ac:dyDescent="0.2">
      <c r="A19" s="85" t="s">
        <v>77</v>
      </c>
      <c r="B19" s="86">
        <v>104</v>
      </c>
      <c r="C19" s="86">
        <v>112</v>
      </c>
      <c r="D19" s="87">
        <f>IF(OR(B19="-",C19="-"),"-",(C19-B19)/B19)</f>
        <v>7.6923076923076927E-2</v>
      </c>
    </row>
    <row r="20" spans="1:4" ht="11.25" customHeight="1" x14ac:dyDescent="0.2">
      <c r="A20" s="88" t="s">
        <v>39</v>
      </c>
      <c r="B20" s="89">
        <v>498</v>
      </c>
      <c r="C20" s="89">
        <v>334</v>
      </c>
      <c r="D20" s="90">
        <f>IF(OR(B20="-",C20="-"),"-",(C20-B20)/B20)</f>
        <v>-0.32931726907630521</v>
      </c>
    </row>
    <row r="21" spans="1:4" ht="11.25" customHeight="1" x14ac:dyDescent="0.2">
      <c r="A21" s="88"/>
      <c r="B21" s="86" t="s">
        <v>65</v>
      </c>
      <c r="C21" s="86" t="s">
        <v>65</v>
      </c>
      <c r="D21" s="87" t="str">
        <f>IF(OR(B21="",C21=""),"",(C21-B21)/B21)</f>
        <v/>
      </c>
    </row>
    <row r="22" spans="1:4" ht="11.25" customHeight="1" x14ac:dyDescent="0.2">
      <c r="A22" s="85" t="s">
        <v>78</v>
      </c>
      <c r="B22" s="86">
        <v>142</v>
      </c>
      <c r="C22" s="86" t="s">
        <v>63</v>
      </c>
      <c r="D22" s="87" t="str">
        <f>IF(OR(B22="-",C22="-"),"-",(C22-B22)/B22)</f>
        <v>-</v>
      </c>
    </row>
    <row r="23" spans="1:4" ht="11.25" customHeight="1" x14ac:dyDescent="0.2">
      <c r="A23" s="88" t="s">
        <v>40</v>
      </c>
      <c r="B23" s="89">
        <v>142</v>
      </c>
      <c r="C23" s="89" t="s">
        <v>63</v>
      </c>
      <c r="D23" s="90" t="str">
        <f>IF(OR(B23="-",C23="-"),"-",(C23-B23)/B23)</f>
        <v>-</v>
      </c>
    </row>
    <row r="24" spans="1:4" ht="11.25" customHeight="1" x14ac:dyDescent="0.2">
      <c r="A24" s="88"/>
      <c r="B24" s="86" t="s">
        <v>65</v>
      </c>
      <c r="C24" s="86" t="s">
        <v>65</v>
      </c>
      <c r="D24" s="87" t="str">
        <f>IF(OR(B24="",C24=""),"",(C24-B24)/B24)</f>
        <v/>
      </c>
    </row>
    <row r="25" spans="1:4" ht="11.25" customHeight="1" x14ac:dyDescent="0.2">
      <c r="A25" s="85" t="s">
        <v>79</v>
      </c>
      <c r="B25" s="86">
        <v>331</v>
      </c>
      <c r="C25" s="86">
        <v>215</v>
      </c>
      <c r="D25" s="87">
        <f t="shared" ref="D25:D30" si="1">IF(OR(B25="-",C25="-"),"-",(C25-B25)/B25)</f>
        <v>-0.35045317220543809</v>
      </c>
    </row>
    <row r="26" spans="1:4" ht="11.25" customHeight="1" x14ac:dyDescent="0.2">
      <c r="A26" s="85" t="s">
        <v>80</v>
      </c>
      <c r="B26" s="86">
        <v>406</v>
      </c>
      <c r="C26" s="86">
        <v>266</v>
      </c>
      <c r="D26" s="87">
        <f t="shared" si="1"/>
        <v>-0.34482758620689657</v>
      </c>
    </row>
    <row r="27" spans="1:4" ht="11.25" customHeight="1" x14ac:dyDescent="0.2">
      <c r="A27" s="85" t="s">
        <v>81</v>
      </c>
      <c r="B27" s="86">
        <v>175</v>
      </c>
      <c r="C27" s="86" t="s">
        <v>63</v>
      </c>
      <c r="D27" s="87" t="str">
        <f t="shared" si="1"/>
        <v>-</v>
      </c>
    </row>
    <row r="28" spans="1:4" ht="11.25" customHeight="1" x14ac:dyDescent="0.2">
      <c r="A28" s="85" t="s">
        <v>82</v>
      </c>
      <c r="B28" s="86">
        <v>114</v>
      </c>
      <c r="C28" s="86" t="s">
        <v>63</v>
      </c>
      <c r="D28" s="87" t="str">
        <f t="shared" si="1"/>
        <v>-</v>
      </c>
    </row>
    <row r="29" spans="1:4" ht="11.25" customHeight="1" x14ac:dyDescent="0.2">
      <c r="A29" s="85" t="s">
        <v>83</v>
      </c>
      <c r="B29" s="86">
        <v>200</v>
      </c>
      <c r="C29" s="86" t="s">
        <v>63</v>
      </c>
      <c r="D29" s="87" t="str">
        <f t="shared" si="1"/>
        <v>-</v>
      </c>
    </row>
    <row r="30" spans="1:4" ht="11.25" customHeight="1" x14ac:dyDescent="0.2">
      <c r="A30" s="85" t="s">
        <v>84</v>
      </c>
      <c r="B30" s="86">
        <v>337</v>
      </c>
      <c r="C30" s="86">
        <v>212</v>
      </c>
      <c r="D30" s="87">
        <f t="shared" si="1"/>
        <v>-0.37091988130563797</v>
      </c>
    </row>
    <row r="31" spans="1:4" ht="11.25" customHeight="1" x14ac:dyDescent="0.2">
      <c r="A31" s="88" t="s">
        <v>41</v>
      </c>
      <c r="B31" s="89">
        <v>1199</v>
      </c>
      <c r="C31" s="89">
        <v>725</v>
      </c>
      <c r="D31" s="90">
        <f t="shared" ref="D31:D77" si="2">IF(OR(B31="-",C31="-"),"-",(C31-B31)/B31)</f>
        <v>-0.39532944120100083</v>
      </c>
    </row>
    <row r="32" spans="1:4" ht="11.25" customHeight="1" x14ac:dyDescent="0.2">
      <c r="A32" s="88"/>
      <c r="B32" s="86" t="s">
        <v>65</v>
      </c>
      <c r="C32" s="86" t="s">
        <v>65</v>
      </c>
      <c r="D32" s="87" t="str">
        <f>IF(OR(B32="",C32=""),"",(C32-B32)/B32)</f>
        <v/>
      </c>
    </row>
    <row r="33" spans="1:4" ht="11.25" customHeight="1" x14ac:dyDescent="0.2">
      <c r="A33" s="85" t="s">
        <v>85</v>
      </c>
      <c r="B33" s="86">
        <v>474</v>
      </c>
      <c r="C33" s="86">
        <v>355</v>
      </c>
      <c r="D33" s="87">
        <f t="shared" si="2"/>
        <v>-0.25105485232067509</v>
      </c>
    </row>
    <row r="34" spans="1:4" ht="11.25" customHeight="1" x14ac:dyDescent="0.2">
      <c r="A34" s="85" t="s">
        <v>86</v>
      </c>
      <c r="B34" s="86">
        <v>1698</v>
      </c>
      <c r="C34" s="86">
        <v>1326</v>
      </c>
      <c r="D34" s="87">
        <f t="shared" si="2"/>
        <v>-0.21908127208480566</v>
      </c>
    </row>
    <row r="35" spans="1:4" ht="11.25" customHeight="1" x14ac:dyDescent="0.2">
      <c r="A35" s="85" t="s">
        <v>87</v>
      </c>
      <c r="B35" s="86">
        <v>310</v>
      </c>
      <c r="C35" s="86">
        <v>213</v>
      </c>
      <c r="D35" s="87">
        <f t="shared" si="2"/>
        <v>-0.31290322580645163</v>
      </c>
    </row>
    <row r="36" spans="1:4" ht="11.25" customHeight="1" x14ac:dyDescent="0.2">
      <c r="A36" s="85" t="s">
        <v>88</v>
      </c>
      <c r="B36" s="86">
        <v>115</v>
      </c>
      <c r="C36" s="86">
        <v>104</v>
      </c>
      <c r="D36" s="87">
        <f t="shared" si="2"/>
        <v>-9.5652173913043481E-2</v>
      </c>
    </row>
    <row r="37" spans="1:4" ht="11.25" customHeight="1" x14ac:dyDescent="0.2">
      <c r="A37" s="85" t="s">
        <v>89</v>
      </c>
      <c r="B37" s="86">
        <v>133</v>
      </c>
      <c r="C37" s="86">
        <v>170</v>
      </c>
      <c r="D37" s="87">
        <f t="shared" si="2"/>
        <v>0.2781954887218045</v>
      </c>
    </row>
    <row r="38" spans="1:4" ht="11.25" customHeight="1" x14ac:dyDescent="0.2">
      <c r="A38" s="85" t="s">
        <v>90</v>
      </c>
      <c r="B38" s="86">
        <v>209</v>
      </c>
      <c r="C38" s="86">
        <v>179</v>
      </c>
      <c r="D38" s="87">
        <f t="shared" si="2"/>
        <v>-0.14354066985645933</v>
      </c>
    </row>
    <row r="39" spans="1:4" ht="11.25" customHeight="1" x14ac:dyDescent="0.2">
      <c r="A39" s="85" t="s">
        <v>91</v>
      </c>
      <c r="B39" s="86">
        <v>108</v>
      </c>
      <c r="C39" s="86">
        <v>62</v>
      </c>
      <c r="D39" s="87">
        <f t="shared" si="2"/>
        <v>-0.42592592592592593</v>
      </c>
    </row>
    <row r="40" spans="1:4" ht="11.25" customHeight="1" x14ac:dyDescent="0.2">
      <c r="A40" s="85" t="s">
        <v>92</v>
      </c>
      <c r="B40" s="86">
        <v>105</v>
      </c>
      <c r="C40" s="86">
        <v>66</v>
      </c>
      <c r="D40" s="87">
        <f t="shared" si="2"/>
        <v>-0.37142857142857144</v>
      </c>
    </row>
    <row r="41" spans="1:4" ht="11.25" customHeight="1" x14ac:dyDescent="0.2">
      <c r="A41" s="85" t="s">
        <v>93</v>
      </c>
      <c r="B41" s="86">
        <v>119</v>
      </c>
      <c r="C41" s="86">
        <v>51</v>
      </c>
      <c r="D41" s="87">
        <f t="shared" si="2"/>
        <v>-0.5714285714285714</v>
      </c>
    </row>
    <row r="42" spans="1:4" ht="11.25" customHeight="1" x14ac:dyDescent="0.2">
      <c r="A42" s="85" t="s">
        <v>94</v>
      </c>
      <c r="B42" s="86">
        <v>397</v>
      </c>
      <c r="C42" s="86">
        <v>352</v>
      </c>
      <c r="D42" s="87">
        <f t="shared" si="2"/>
        <v>-0.11335012594458438</v>
      </c>
    </row>
    <row r="43" spans="1:4" ht="11.25" customHeight="1" x14ac:dyDescent="0.2">
      <c r="A43" s="85" t="s">
        <v>95</v>
      </c>
      <c r="B43" s="86">
        <v>1186</v>
      </c>
      <c r="C43" s="86">
        <v>1268</v>
      </c>
      <c r="D43" s="87">
        <f>IF(OR(B43="-",C43="-"),"-",(C43-B43)/B43)</f>
        <v>6.9139966273187178E-2</v>
      </c>
    </row>
    <row r="44" spans="1:4" ht="11.25" customHeight="1" x14ac:dyDescent="0.2">
      <c r="A44" s="88" t="s">
        <v>42</v>
      </c>
      <c r="B44" s="89">
        <v>3294</v>
      </c>
      <c r="C44" s="89">
        <v>3066</v>
      </c>
      <c r="D44" s="90">
        <f t="shared" si="2"/>
        <v>-6.9216757741347903E-2</v>
      </c>
    </row>
    <row r="45" spans="1:4" ht="11.25" customHeight="1" x14ac:dyDescent="0.2">
      <c r="A45" s="88"/>
      <c r="B45" s="86" t="s">
        <v>65</v>
      </c>
      <c r="C45" s="86" t="s">
        <v>65</v>
      </c>
      <c r="D45" s="87" t="str">
        <f>IF(OR(B45="",C45=""),"",(C45-B45)/B45)</f>
        <v/>
      </c>
    </row>
    <row r="46" spans="1:4" ht="11.25" customHeight="1" x14ac:dyDescent="0.2">
      <c r="A46" s="85" t="s">
        <v>96</v>
      </c>
      <c r="B46" s="86">
        <v>249</v>
      </c>
      <c r="C46" s="86">
        <v>148</v>
      </c>
      <c r="D46" s="87">
        <f t="shared" si="2"/>
        <v>-0.40562248995983935</v>
      </c>
    </row>
    <row r="47" spans="1:4" ht="11.25" customHeight="1" x14ac:dyDescent="0.2">
      <c r="A47" s="85" t="s">
        <v>97</v>
      </c>
      <c r="B47" s="86">
        <v>59</v>
      </c>
      <c r="C47" s="86">
        <v>47</v>
      </c>
      <c r="D47" s="87">
        <f t="shared" ref="D47:D53" si="3">IF(OR(B47="-",C47="-"),"-",(C47-B47)/B47)</f>
        <v>-0.20338983050847459</v>
      </c>
    </row>
    <row r="48" spans="1:4" ht="11.25" customHeight="1" x14ac:dyDescent="0.2">
      <c r="A48" s="85" t="s">
        <v>98</v>
      </c>
      <c r="B48" s="86">
        <v>74</v>
      </c>
      <c r="C48" s="86">
        <v>31</v>
      </c>
      <c r="D48" s="87">
        <f t="shared" si="3"/>
        <v>-0.58108108108108103</v>
      </c>
    </row>
    <row r="49" spans="1:4" ht="11.25" customHeight="1" x14ac:dyDescent="0.2">
      <c r="A49" s="85" t="s">
        <v>99</v>
      </c>
      <c r="B49" s="86">
        <v>30</v>
      </c>
      <c r="C49" s="86">
        <v>19</v>
      </c>
      <c r="D49" s="87">
        <f t="shared" si="3"/>
        <v>-0.36666666666666664</v>
      </c>
    </row>
    <row r="50" spans="1:4" ht="11.25" customHeight="1" x14ac:dyDescent="0.2">
      <c r="A50" s="85" t="s">
        <v>100</v>
      </c>
      <c r="B50" s="86">
        <v>294</v>
      </c>
      <c r="C50" s="86">
        <v>287</v>
      </c>
      <c r="D50" s="87">
        <f t="shared" si="3"/>
        <v>-2.3809523809523808E-2</v>
      </c>
    </row>
    <row r="51" spans="1:4" ht="11.25" customHeight="1" x14ac:dyDescent="0.2">
      <c r="A51" s="85" t="s">
        <v>101</v>
      </c>
      <c r="B51" s="86">
        <v>4573</v>
      </c>
      <c r="C51" s="86">
        <v>4404</v>
      </c>
      <c r="D51" s="87">
        <f t="shared" si="3"/>
        <v>-3.6956046359064069E-2</v>
      </c>
    </row>
    <row r="52" spans="1:4" ht="11.25" customHeight="1" x14ac:dyDescent="0.2">
      <c r="A52" s="85" t="s">
        <v>102</v>
      </c>
      <c r="B52" s="86">
        <v>4086</v>
      </c>
      <c r="C52" s="86">
        <v>3903</v>
      </c>
      <c r="D52" s="87">
        <f t="shared" si="3"/>
        <v>-4.4787077826725405E-2</v>
      </c>
    </row>
    <row r="53" spans="1:4" ht="11.25" customHeight="1" x14ac:dyDescent="0.2">
      <c r="A53" s="85" t="s">
        <v>103</v>
      </c>
      <c r="B53" s="86">
        <v>589</v>
      </c>
      <c r="C53" s="86" t="s">
        <v>63</v>
      </c>
      <c r="D53" s="87" t="str">
        <f t="shared" si="3"/>
        <v>-</v>
      </c>
    </row>
    <row r="54" spans="1:4" ht="11.25" customHeight="1" x14ac:dyDescent="0.2">
      <c r="A54" s="85" t="s">
        <v>104</v>
      </c>
      <c r="B54" s="86">
        <v>589</v>
      </c>
      <c r="C54" s="86">
        <v>447</v>
      </c>
      <c r="D54" s="87">
        <f>IF(OR(B54="-",C54="-"),"-",(C54-B54)/B54)</f>
        <v>-0.24108658743633277</v>
      </c>
    </row>
    <row r="55" spans="1:4" ht="11.25" customHeight="1" x14ac:dyDescent="0.2">
      <c r="A55" s="85" t="s">
        <v>105</v>
      </c>
      <c r="B55" s="86">
        <v>301</v>
      </c>
      <c r="C55" s="86">
        <v>198</v>
      </c>
      <c r="D55" s="87">
        <f>IF(OR(B55="-",C55="-"),"-",(C55-B55)/B55)</f>
        <v>-0.34219269102990035</v>
      </c>
    </row>
    <row r="56" spans="1:4" ht="11.25" customHeight="1" x14ac:dyDescent="0.2">
      <c r="A56" s="88" t="s">
        <v>43</v>
      </c>
      <c r="B56" s="89">
        <v>6606</v>
      </c>
      <c r="C56" s="89">
        <v>6230</v>
      </c>
      <c r="D56" s="90">
        <f t="shared" si="2"/>
        <v>-5.6917953375719046E-2</v>
      </c>
    </row>
    <row r="57" spans="1:4" ht="11.25" customHeight="1" x14ac:dyDescent="0.2">
      <c r="A57" s="88"/>
      <c r="B57" s="86" t="s">
        <v>65</v>
      </c>
      <c r="C57" s="86" t="s">
        <v>65</v>
      </c>
      <c r="D57" s="87" t="str">
        <f>IF(OR(B57="",C57=""),"",(C57-B57)/B57)</f>
        <v/>
      </c>
    </row>
    <row r="58" spans="1:4" ht="11.25" customHeight="1" x14ac:dyDescent="0.2">
      <c r="A58" s="85" t="s">
        <v>106</v>
      </c>
      <c r="B58" s="86">
        <v>245</v>
      </c>
      <c r="C58" s="86">
        <v>182</v>
      </c>
      <c r="D58" s="87">
        <f t="shared" si="2"/>
        <v>-0.25714285714285712</v>
      </c>
    </row>
    <row r="59" spans="1:4" ht="11.25" customHeight="1" x14ac:dyDescent="0.2">
      <c r="A59" s="85" t="s">
        <v>107</v>
      </c>
      <c r="B59" s="86">
        <v>162</v>
      </c>
      <c r="C59" s="86">
        <v>100</v>
      </c>
      <c r="D59" s="87">
        <f t="shared" ref="D59:D64" si="4">IF(OR(B59="-",C59="-"),"-",(C59-B59)/B59)</f>
        <v>-0.38271604938271603</v>
      </c>
    </row>
    <row r="60" spans="1:4" ht="11.25" customHeight="1" x14ac:dyDescent="0.2">
      <c r="A60" s="85" t="s">
        <v>108</v>
      </c>
      <c r="B60" s="86">
        <v>118</v>
      </c>
      <c r="C60" s="86">
        <v>137</v>
      </c>
      <c r="D60" s="87">
        <f t="shared" si="4"/>
        <v>0.16101694915254236</v>
      </c>
    </row>
    <row r="61" spans="1:4" ht="11.25" customHeight="1" x14ac:dyDescent="0.2">
      <c r="A61" s="85" t="s">
        <v>109</v>
      </c>
      <c r="B61" s="86">
        <v>316</v>
      </c>
      <c r="C61" s="86">
        <v>199</v>
      </c>
      <c r="D61" s="87">
        <f t="shared" si="4"/>
        <v>-0.370253164556962</v>
      </c>
    </row>
    <row r="62" spans="1:4" ht="11.25" customHeight="1" x14ac:dyDescent="0.2">
      <c r="A62" s="85" t="s">
        <v>110</v>
      </c>
      <c r="B62" s="86">
        <v>366</v>
      </c>
      <c r="C62" s="86">
        <v>236</v>
      </c>
      <c r="D62" s="87">
        <f t="shared" si="4"/>
        <v>-0.3551912568306011</v>
      </c>
    </row>
    <row r="63" spans="1:4" ht="11.25" customHeight="1" x14ac:dyDescent="0.2">
      <c r="A63" s="85" t="s">
        <v>111</v>
      </c>
      <c r="B63" s="86">
        <v>227</v>
      </c>
      <c r="C63" s="86" t="s">
        <v>63</v>
      </c>
      <c r="D63" s="87" t="str">
        <f t="shared" si="4"/>
        <v>-</v>
      </c>
    </row>
    <row r="64" spans="1:4" ht="11.25" customHeight="1" x14ac:dyDescent="0.2">
      <c r="A64" s="85" t="s">
        <v>112</v>
      </c>
      <c r="B64" s="86">
        <v>238</v>
      </c>
      <c r="C64" s="86" t="s">
        <v>63</v>
      </c>
      <c r="D64" s="87" t="str">
        <f t="shared" si="4"/>
        <v>-</v>
      </c>
    </row>
    <row r="65" spans="1:6" ht="11.25" customHeight="1" x14ac:dyDescent="0.2">
      <c r="A65" s="88" t="s">
        <v>44</v>
      </c>
      <c r="B65" s="89">
        <v>1439</v>
      </c>
      <c r="C65" s="89">
        <v>943</v>
      </c>
      <c r="D65" s="90">
        <f t="shared" si="2"/>
        <v>-0.344683808200139</v>
      </c>
    </row>
    <row r="66" spans="1:6" ht="11.25" customHeight="1" x14ac:dyDescent="0.2">
      <c r="A66" s="88"/>
      <c r="B66" s="86" t="s">
        <v>65</v>
      </c>
      <c r="C66" s="86" t="s">
        <v>65</v>
      </c>
      <c r="D66" s="87" t="str">
        <f>IF(OR(B66="",C66=""),"",(C66-B66)/B66)</f>
        <v/>
      </c>
    </row>
    <row r="67" spans="1:6" ht="11.25" customHeight="1" x14ac:dyDescent="0.2">
      <c r="A67" s="88" t="s">
        <v>284</v>
      </c>
      <c r="B67" s="89">
        <v>62</v>
      </c>
      <c r="C67" s="89" t="s">
        <v>63</v>
      </c>
      <c r="D67" s="90" t="str">
        <f t="shared" si="2"/>
        <v>-</v>
      </c>
    </row>
    <row r="68" spans="1:6" ht="11.25" customHeight="1" x14ac:dyDescent="0.2">
      <c r="A68" s="88"/>
      <c r="B68" s="86" t="s">
        <v>65</v>
      </c>
      <c r="C68" s="86" t="s">
        <v>65</v>
      </c>
      <c r="D68" s="87" t="str">
        <f>IF(OR(B68="",C68=""),"",(C68-B68)/B68)</f>
        <v/>
      </c>
    </row>
    <row r="69" spans="1:6" ht="11.25" customHeight="1" x14ac:dyDescent="0.2">
      <c r="A69" s="85" t="s">
        <v>113</v>
      </c>
      <c r="B69" s="86">
        <v>105</v>
      </c>
      <c r="C69" s="86">
        <v>149</v>
      </c>
      <c r="D69" s="87">
        <f t="shared" si="2"/>
        <v>0.41904761904761906</v>
      </c>
    </row>
    <row r="70" spans="1:6" ht="11.25" customHeight="1" x14ac:dyDescent="0.2">
      <c r="A70" s="85" t="s">
        <v>114</v>
      </c>
      <c r="B70" s="86">
        <v>148</v>
      </c>
      <c r="C70" s="86">
        <v>96</v>
      </c>
      <c r="D70" s="87">
        <f t="shared" si="2"/>
        <v>-0.35135135135135137</v>
      </c>
    </row>
    <row r="71" spans="1:6" ht="11.25" customHeight="1" x14ac:dyDescent="0.2">
      <c r="A71" s="85" t="s">
        <v>115</v>
      </c>
      <c r="B71" s="86">
        <v>286</v>
      </c>
      <c r="C71" s="86" t="s">
        <v>63</v>
      </c>
      <c r="D71" s="87" t="str">
        <f t="shared" si="2"/>
        <v>-</v>
      </c>
    </row>
    <row r="72" spans="1:6" ht="11.25" customHeight="1" x14ac:dyDescent="0.2">
      <c r="A72" s="85" t="s">
        <v>116</v>
      </c>
      <c r="B72" s="86">
        <v>64</v>
      </c>
      <c r="C72" s="86" t="s">
        <v>63</v>
      </c>
      <c r="D72" s="87" t="str">
        <f t="shared" si="2"/>
        <v>-</v>
      </c>
    </row>
    <row r="73" spans="1:6" ht="11.25" customHeight="1" x14ac:dyDescent="0.2">
      <c r="A73" s="88" t="s">
        <v>45</v>
      </c>
      <c r="B73" s="89">
        <v>512</v>
      </c>
      <c r="C73" s="89">
        <v>329</v>
      </c>
      <c r="D73" s="90">
        <f t="shared" si="2"/>
        <v>-0.357421875</v>
      </c>
    </row>
    <row r="74" spans="1:6" ht="11.25" customHeight="1" x14ac:dyDescent="0.2">
      <c r="A74" s="88"/>
      <c r="B74" s="86" t="s">
        <v>65</v>
      </c>
      <c r="C74" s="86" t="s">
        <v>65</v>
      </c>
      <c r="D74" s="87"/>
    </row>
    <row r="75" spans="1:6" ht="11.25" customHeight="1" x14ac:dyDescent="0.2">
      <c r="A75" s="85" t="s">
        <v>117</v>
      </c>
      <c r="B75" s="86">
        <v>47</v>
      </c>
      <c r="C75" s="86">
        <v>66</v>
      </c>
      <c r="D75" s="87">
        <f t="shared" si="2"/>
        <v>0.40425531914893614</v>
      </c>
      <c r="F75" s="117"/>
    </row>
    <row r="76" spans="1:6" ht="11.25" customHeight="1" x14ac:dyDescent="0.2">
      <c r="A76" s="85" t="s">
        <v>118</v>
      </c>
      <c r="B76" s="86">
        <v>43</v>
      </c>
      <c r="C76" s="86">
        <v>58</v>
      </c>
      <c r="D76" s="87">
        <f t="shared" si="2"/>
        <v>0.34883720930232559</v>
      </c>
    </row>
    <row r="77" spans="1:6" ht="11.25" customHeight="1" x14ac:dyDescent="0.2">
      <c r="A77" s="85" t="s">
        <v>119</v>
      </c>
      <c r="B77" s="86">
        <v>79</v>
      </c>
      <c r="C77" s="86" t="s">
        <v>63</v>
      </c>
      <c r="D77" s="87" t="str">
        <f t="shared" si="2"/>
        <v>-</v>
      </c>
    </row>
    <row r="78" spans="1:6" ht="11.25" customHeight="1" x14ac:dyDescent="0.2">
      <c r="A78" s="85" t="s">
        <v>120</v>
      </c>
      <c r="B78" s="86">
        <v>180</v>
      </c>
      <c r="C78" s="86" t="s">
        <v>63</v>
      </c>
      <c r="D78" s="87" t="str">
        <f t="shared" ref="D78:D124" si="5">IF(OR(B78="-",C78="-"),"-",(C78-B78)/B78)</f>
        <v>-</v>
      </c>
    </row>
    <row r="79" spans="1:6" ht="11.25" customHeight="1" x14ac:dyDescent="0.2">
      <c r="A79" s="88" t="s">
        <v>46</v>
      </c>
      <c r="B79" s="89">
        <v>201</v>
      </c>
      <c r="C79" s="89">
        <v>240</v>
      </c>
      <c r="D79" s="90">
        <f t="shared" si="5"/>
        <v>0.19402985074626866</v>
      </c>
    </row>
    <row r="80" spans="1:6" ht="11.25" customHeight="1" x14ac:dyDescent="0.2">
      <c r="A80" s="88"/>
      <c r="B80" s="86" t="s">
        <v>65</v>
      </c>
      <c r="C80" s="86" t="s">
        <v>65</v>
      </c>
      <c r="D80" s="87"/>
    </row>
    <row r="81" spans="1:4" ht="11.25" customHeight="1" x14ac:dyDescent="0.2">
      <c r="A81" s="85" t="s">
        <v>121</v>
      </c>
      <c r="B81" s="86">
        <v>243</v>
      </c>
      <c r="C81" s="86">
        <v>122</v>
      </c>
      <c r="D81" s="87">
        <f t="shared" si="5"/>
        <v>-0.49794238683127573</v>
      </c>
    </row>
    <row r="82" spans="1:4" ht="11.25" customHeight="1" x14ac:dyDescent="0.2">
      <c r="A82" s="85" t="s">
        <v>122</v>
      </c>
      <c r="B82" s="86">
        <v>113</v>
      </c>
      <c r="C82" s="86">
        <v>64</v>
      </c>
      <c r="D82" s="87">
        <f t="shared" si="5"/>
        <v>-0.4336283185840708</v>
      </c>
    </row>
    <row r="83" spans="1:4" ht="11.25" customHeight="1" x14ac:dyDescent="0.2">
      <c r="A83" s="88" t="s">
        <v>47</v>
      </c>
      <c r="B83" s="89">
        <v>308</v>
      </c>
      <c r="C83" s="89">
        <v>166</v>
      </c>
      <c r="D83" s="90">
        <f t="shared" si="5"/>
        <v>-0.46103896103896103</v>
      </c>
    </row>
    <row r="84" spans="1:4" ht="11.25" customHeight="1" x14ac:dyDescent="0.2">
      <c r="A84" s="88"/>
      <c r="B84" s="86" t="s">
        <v>65</v>
      </c>
      <c r="C84" s="86" t="s">
        <v>65</v>
      </c>
      <c r="D84" s="87"/>
    </row>
    <row r="85" spans="1:4" ht="11.25" customHeight="1" x14ac:dyDescent="0.2">
      <c r="A85" s="85" t="s">
        <v>123</v>
      </c>
      <c r="B85" s="86">
        <v>181</v>
      </c>
      <c r="C85" s="86">
        <v>146</v>
      </c>
      <c r="D85" s="87">
        <f t="shared" si="5"/>
        <v>-0.19337016574585636</v>
      </c>
    </row>
    <row r="86" spans="1:4" ht="11.25" customHeight="1" x14ac:dyDescent="0.2">
      <c r="A86" s="85" t="s">
        <v>124</v>
      </c>
      <c r="B86" s="86">
        <v>126</v>
      </c>
      <c r="C86" s="86">
        <v>77</v>
      </c>
      <c r="D86" s="87">
        <f t="shared" si="5"/>
        <v>-0.3888888888888889</v>
      </c>
    </row>
    <row r="87" spans="1:4" ht="11.25" customHeight="1" x14ac:dyDescent="0.2">
      <c r="A87" s="85" t="s">
        <v>125</v>
      </c>
      <c r="B87" s="86">
        <v>203</v>
      </c>
      <c r="C87" s="86">
        <v>157</v>
      </c>
      <c r="D87" s="87">
        <f t="shared" ref="D87:D92" si="6">IF(OR(B87="-",C87="-"),"-",(C87-B87)/B87)</f>
        <v>-0.22660098522167488</v>
      </c>
    </row>
    <row r="88" spans="1:4" ht="11.25" customHeight="1" x14ac:dyDescent="0.2">
      <c r="A88" s="85" t="s">
        <v>126</v>
      </c>
      <c r="B88" s="86">
        <v>157</v>
      </c>
      <c r="C88" s="86">
        <v>104</v>
      </c>
      <c r="D88" s="87">
        <f t="shared" si="6"/>
        <v>-0.33757961783439489</v>
      </c>
    </row>
    <row r="89" spans="1:4" ht="11.25" customHeight="1" x14ac:dyDescent="0.2">
      <c r="A89" s="85" t="s">
        <v>127</v>
      </c>
      <c r="B89" s="86">
        <v>198</v>
      </c>
      <c r="C89" s="86">
        <v>112</v>
      </c>
      <c r="D89" s="87">
        <f t="shared" si="6"/>
        <v>-0.43434343434343436</v>
      </c>
    </row>
    <row r="90" spans="1:4" ht="11.25" customHeight="1" x14ac:dyDescent="0.2">
      <c r="A90" s="85" t="s">
        <v>128</v>
      </c>
      <c r="B90" s="86">
        <v>206</v>
      </c>
      <c r="C90" s="86" t="s">
        <v>63</v>
      </c>
      <c r="D90" s="87" t="str">
        <f t="shared" si="6"/>
        <v>-</v>
      </c>
    </row>
    <row r="91" spans="1:4" ht="11.25" customHeight="1" x14ac:dyDescent="0.2">
      <c r="A91" s="85" t="s">
        <v>129</v>
      </c>
      <c r="B91" s="86">
        <v>75</v>
      </c>
      <c r="C91" s="86">
        <v>72</v>
      </c>
      <c r="D91" s="87">
        <f t="shared" si="6"/>
        <v>-0.04</v>
      </c>
    </row>
    <row r="92" spans="1:4" ht="11.25" customHeight="1" x14ac:dyDescent="0.2">
      <c r="A92" s="85" t="s">
        <v>130</v>
      </c>
      <c r="B92" s="86">
        <v>130</v>
      </c>
      <c r="C92" s="86">
        <v>146</v>
      </c>
      <c r="D92" s="87">
        <f t="shared" si="6"/>
        <v>0.12307692307692308</v>
      </c>
    </row>
    <row r="93" spans="1:4" ht="11.25" customHeight="1" x14ac:dyDescent="0.2">
      <c r="A93" s="88" t="s">
        <v>48</v>
      </c>
      <c r="B93" s="89">
        <v>827</v>
      </c>
      <c r="C93" s="89">
        <v>575</v>
      </c>
      <c r="D93" s="90">
        <f t="shared" si="5"/>
        <v>-0.30471584038694077</v>
      </c>
    </row>
    <row r="94" spans="1:4" ht="11.25" customHeight="1" x14ac:dyDescent="0.2">
      <c r="A94" s="88"/>
      <c r="B94" s="86" t="s">
        <v>65</v>
      </c>
      <c r="C94" s="86" t="s">
        <v>65</v>
      </c>
      <c r="D94" s="87"/>
    </row>
    <row r="95" spans="1:4" ht="11.25" customHeight="1" x14ac:dyDescent="0.2">
      <c r="A95" s="85" t="s">
        <v>131</v>
      </c>
      <c r="B95" s="86">
        <v>94</v>
      </c>
      <c r="C95" s="86">
        <v>67</v>
      </c>
      <c r="D95" s="87">
        <f t="shared" si="5"/>
        <v>-0.28723404255319152</v>
      </c>
    </row>
    <row r="96" spans="1:4" ht="11.25" customHeight="1" x14ac:dyDescent="0.2">
      <c r="A96" s="85" t="s">
        <v>132</v>
      </c>
      <c r="B96" s="86">
        <v>35</v>
      </c>
      <c r="C96" s="86" t="s">
        <v>63</v>
      </c>
      <c r="D96" s="87" t="str">
        <f t="shared" si="5"/>
        <v>-</v>
      </c>
    </row>
    <row r="97" spans="1:4" ht="11.25" customHeight="1" x14ac:dyDescent="0.2">
      <c r="A97" s="88" t="s">
        <v>49</v>
      </c>
      <c r="B97" s="89">
        <v>123</v>
      </c>
      <c r="C97" s="89">
        <v>82</v>
      </c>
      <c r="D97" s="90">
        <f t="shared" si="5"/>
        <v>-0.33333333333333331</v>
      </c>
    </row>
    <row r="98" spans="1:4" ht="11.25" customHeight="1" x14ac:dyDescent="0.2">
      <c r="A98" s="88"/>
      <c r="B98" s="86" t="s">
        <v>65</v>
      </c>
      <c r="C98" s="86" t="s">
        <v>65</v>
      </c>
      <c r="D98" s="87"/>
    </row>
    <row r="99" spans="1:4" ht="11.25" customHeight="1" x14ac:dyDescent="0.2">
      <c r="A99" s="85" t="s">
        <v>133</v>
      </c>
      <c r="B99" s="86">
        <v>72</v>
      </c>
      <c r="C99" s="86" t="s">
        <v>63</v>
      </c>
      <c r="D99" s="87" t="str">
        <f t="shared" si="5"/>
        <v>-</v>
      </c>
    </row>
    <row r="100" spans="1:4" ht="11.25" customHeight="1" x14ac:dyDescent="0.2">
      <c r="A100" s="85" t="s">
        <v>134</v>
      </c>
      <c r="B100" s="86">
        <v>52</v>
      </c>
      <c r="C100" s="86" t="s">
        <v>63</v>
      </c>
      <c r="D100" s="87" t="str">
        <f t="shared" si="5"/>
        <v>-</v>
      </c>
    </row>
    <row r="101" spans="1:4" ht="11.25" customHeight="1" x14ac:dyDescent="0.2">
      <c r="A101" s="85" t="s">
        <v>135</v>
      </c>
      <c r="B101" s="86">
        <v>58</v>
      </c>
      <c r="C101" s="86" t="s">
        <v>63</v>
      </c>
      <c r="D101" s="87" t="str">
        <f t="shared" si="5"/>
        <v>-</v>
      </c>
    </row>
    <row r="102" spans="1:4" ht="11.25" customHeight="1" x14ac:dyDescent="0.2">
      <c r="A102" s="85" t="s">
        <v>136</v>
      </c>
      <c r="B102" s="86">
        <v>122</v>
      </c>
      <c r="C102" s="86" t="s">
        <v>63</v>
      </c>
      <c r="D102" s="87" t="str">
        <f t="shared" si="5"/>
        <v>-</v>
      </c>
    </row>
    <row r="103" spans="1:4" ht="11.25" customHeight="1" x14ac:dyDescent="0.2">
      <c r="A103" s="88" t="s">
        <v>50</v>
      </c>
      <c r="B103" s="89">
        <v>372</v>
      </c>
      <c r="C103" s="89" t="s">
        <v>63</v>
      </c>
      <c r="D103" s="90" t="str">
        <f t="shared" si="5"/>
        <v>-</v>
      </c>
    </row>
    <row r="104" spans="1:4" ht="11.25" customHeight="1" x14ac:dyDescent="0.2">
      <c r="A104" s="88"/>
      <c r="B104" s="86" t="s">
        <v>65</v>
      </c>
      <c r="C104" s="86" t="s">
        <v>65</v>
      </c>
      <c r="D104" s="87"/>
    </row>
    <row r="105" spans="1:4" ht="11.25" customHeight="1" x14ac:dyDescent="0.2">
      <c r="A105" s="85" t="s">
        <v>137</v>
      </c>
      <c r="B105" s="86">
        <v>133</v>
      </c>
      <c r="C105" s="86">
        <v>74</v>
      </c>
      <c r="D105" s="87">
        <f>IF(OR(B105="-",C105="-"),"-",(C105-B105)/B105)</f>
        <v>-0.44360902255639095</v>
      </c>
    </row>
    <row r="106" spans="1:4" ht="11.25" customHeight="1" x14ac:dyDescent="0.2">
      <c r="A106" s="88" t="s">
        <v>51</v>
      </c>
      <c r="B106" s="89">
        <v>133</v>
      </c>
      <c r="C106" s="89">
        <v>93</v>
      </c>
      <c r="D106" s="90">
        <f t="shared" si="5"/>
        <v>-0.3007518796992481</v>
      </c>
    </row>
    <row r="107" spans="1:4" ht="11.25" customHeight="1" x14ac:dyDescent="0.2">
      <c r="A107" s="88"/>
      <c r="B107" s="86" t="s">
        <v>65</v>
      </c>
      <c r="C107" s="86" t="s">
        <v>65</v>
      </c>
      <c r="D107" s="87"/>
    </row>
    <row r="108" spans="1:4" ht="11.25" customHeight="1" x14ac:dyDescent="0.2">
      <c r="A108" s="85" t="s">
        <v>138</v>
      </c>
      <c r="B108" s="86">
        <v>418</v>
      </c>
      <c r="C108" s="86">
        <v>373</v>
      </c>
      <c r="D108" s="87">
        <f t="shared" si="5"/>
        <v>-0.1076555023923445</v>
      </c>
    </row>
    <row r="109" spans="1:4" ht="11.25" customHeight="1" x14ac:dyDescent="0.2">
      <c r="A109" s="85" t="s">
        <v>139</v>
      </c>
      <c r="B109" s="86">
        <v>288</v>
      </c>
      <c r="C109" s="86">
        <v>141</v>
      </c>
      <c r="D109" s="87">
        <f t="shared" si="5"/>
        <v>-0.51041666666666663</v>
      </c>
    </row>
    <row r="110" spans="1:4" ht="11.25" customHeight="1" x14ac:dyDescent="0.2">
      <c r="A110" s="85" t="s">
        <v>140</v>
      </c>
      <c r="B110" s="86">
        <v>1250</v>
      </c>
      <c r="C110" s="86">
        <v>684</v>
      </c>
      <c r="D110" s="87">
        <f t="shared" si="5"/>
        <v>-0.45279999999999998</v>
      </c>
    </row>
    <row r="111" spans="1:4" ht="11.25" customHeight="1" x14ac:dyDescent="0.2">
      <c r="A111" s="85" t="s">
        <v>141</v>
      </c>
      <c r="B111" s="86">
        <v>644</v>
      </c>
      <c r="C111" s="86">
        <v>399</v>
      </c>
      <c r="D111" s="87">
        <f t="shared" si="5"/>
        <v>-0.38043478260869568</v>
      </c>
    </row>
    <row r="112" spans="1:4" ht="11.25" customHeight="1" x14ac:dyDescent="0.2">
      <c r="A112" s="85" t="s">
        <v>142</v>
      </c>
      <c r="B112" s="86">
        <v>56</v>
      </c>
      <c r="C112" s="86">
        <v>40</v>
      </c>
      <c r="D112" s="87">
        <f t="shared" si="5"/>
        <v>-0.2857142857142857</v>
      </c>
    </row>
    <row r="113" spans="1:4" ht="11.25" customHeight="1" x14ac:dyDescent="0.2">
      <c r="A113" s="85" t="s">
        <v>143</v>
      </c>
      <c r="B113" s="86">
        <v>181</v>
      </c>
      <c r="C113" s="86">
        <v>158</v>
      </c>
      <c r="D113" s="87">
        <f t="shared" si="5"/>
        <v>-0.1270718232044199</v>
      </c>
    </row>
    <row r="114" spans="1:4" ht="11.25" customHeight="1" x14ac:dyDescent="0.2">
      <c r="A114" s="85" t="s">
        <v>144</v>
      </c>
      <c r="B114" s="86">
        <v>90</v>
      </c>
      <c r="C114" s="86">
        <v>83</v>
      </c>
      <c r="D114" s="87">
        <f t="shared" si="5"/>
        <v>-7.7777777777777779E-2</v>
      </c>
    </row>
    <row r="115" spans="1:4" ht="11.25" customHeight="1" x14ac:dyDescent="0.2">
      <c r="A115" s="85" t="s">
        <v>145</v>
      </c>
      <c r="B115" s="86">
        <v>921</v>
      </c>
      <c r="C115" s="86">
        <v>834</v>
      </c>
      <c r="D115" s="87">
        <f t="shared" si="5"/>
        <v>-9.4462540716612378E-2</v>
      </c>
    </row>
    <row r="116" spans="1:4" ht="11.25" customHeight="1" x14ac:dyDescent="0.2">
      <c r="A116" s="85" t="s">
        <v>146</v>
      </c>
      <c r="B116" s="86">
        <v>583</v>
      </c>
      <c r="C116" s="86">
        <v>500</v>
      </c>
      <c r="D116" s="87">
        <f t="shared" si="5"/>
        <v>-0.14236706689536879</v>
      </c>
    </row>
    <row r="117" spans="1:4" ht="11.25" customHeight="1" x14ac:dyDescent="0.2">
      <c r="A117" s="85" t="s">
        <v>147</v>
      </c>
      <c r="B117" s="86">
        <v>572</v>
      </c>
      <c r="C117" s="86">
        <v>479</v>
      </c>
      <c r="D117" s="87">
        <f t="shared" si="5"/>
        <v>-0.16258741258741258</v>
      </c>
    </row>
    <row r="118" spans="1:4" ht="11.25" customHeight="1" x14ac:dyDescent="0.2">
      <c r="A118" s="85" t="s">
        <v>148</v>
      </c>
      <c r="B118" s="86">
        <v>234</v>
      </c>
      <c r="C118" s="86">
        <v>185</v>
      </c>
      <c r="D118" s="87">
        <f t="shared" si="5"/>
        <v>-0.20940170940170941</v>
      </c>
    </row>
    <row r="119" spans="1:4" ht="11.25" customHeight="1" x14ac:dyDescent="0.2">
      <c r="A119" s="85" t="s">
        <v>149</v>
      </c>
      <c r="B119" s="86">
        <v>279</v>
      </c>
      <c r="C119" s="86">
        <v>233</v>
      </c>
      <c r="D119" s="87">
        <f t="shared" si="5"/>
        <v>-0.16487455197132617</v>
      </c>
    </row>
    <row r="120" spans="1:4" ht="11.25" customHeight="1" x14ac:dyDescent="0.2">
      <c r="A120" s="85" t="s">
        <v>150</v>
      </c>
      <c r="B120" s="86">
        <v>48</v>
      </c>
      <c r="C120" s="86">
        <v>29</v>
      </c>
      <c r="D120" s="87">
        <f t="shared" si="5"/>
        <v>-0.39583333333333331</v>
      </c>
    </row>
    <row r="121" spans="1:4" ht="11.25" customHeight="1" x14ac:dyDescent="0.2">
      <c r="A121" s="88" t="s">
        <v>52</v>
      </c>
      <c r="B121" s="89">
        <v>4440</v>
      </c>
      <c r="C121" s="89">
        <v>3402</v>
      </c>
      <c r="D121" s="90">
        <f t="shared" si="5"/>
        <v>-0.23378378378378378</v>
      </c>
    </row>
    <row r="122" spans="1:4" ht="11.25" customHeight="1" x14ac:dyDescent="0.2">
      <c r="A122" s="88"/>
      <c r="B122" s="86" t="s">
        <v>65</v>
      </c>
      <c r="C122" s="86" t="s">
        <v>65</v>
      </c>
      <c r="D122" s="87"/>
    </row>
    <row r="123" spans="1:4" ht="11.25" customHeight="1" x14ac:dyDescent="0.2">
      <c r="A123" s="85" t="s">
        <v>151</v>
      </c>
      <c r="B123" s="86">
        <v>148</v>
      </c>
      <c r="C123" s="86">
        <v>88</v>
      </c>
      <c r="D123" s="87">
        <f t="shared" si="5"/>
        <v>-0.40540540540540543</v>
      </c>
    </row>
    <row r="124" spans="1:4" ht="11.25" customHeight="1" x14ac:dyDescent="0.2">
      <c r="A124" s="85" t="s">
        <v>152</v>
      </c>
      <c r="B124" s="86">
        <v>101</v>
      </c>
      <c r="C124" s="86">
        <v>74</v>
      </c>
      <c r="D124" s="87">
        <f t="shared" si="5"/>
        <v>-0.26732673267326734</v>
      </c>
    </row>
    <row r="125" spans="1:4" ht="11.25" customHeight="1" x14ac:dyDescent="0.2">
      <c r="A125" s="85" t="s">
        <v>153</v>
      </c>
      <c r="B125" s="86">
        <v>281</v>
      </c>
      <c r="C125" s="86" t="s">
        <v>63</v>
      </c>
      <c r="D125" s="87" t="str">
        <f t="shared" ref="D125:D137" si="7">IF(OR(B125="-",C125="-"),"-",(C125-B125)/B125)</f>
        <v>-</v>
      </c>
    </row>
    <row r="126" spans="1:4" ht="11.25" customHeight="1" x14ac:dyDescent="0.2">
      <c r="A126" s="85" t="s">
        <v>154</v>
      </c>
      <c r="B126" s="86">
        <v>234</v>
      </c>
      <c r="C126" s="86">
        <v>113</v>
      </c>
      <c r="D126" s="87">
        <f t="shared" si="7"/>
        <v>-0.51709401709401714</v>
      </c>
    </row>
    <row r="127" spans="1:4" ht="11.25" customHeight="1" x14ac:dyDescent="0.2">
      <c r="A127" s="85" t="s">
        <v>155</v>
      </c>
      <c r="B127" s="86">
        <v>242</v>
      </c>
      <c r="C127" s="86" t="s">
        <v>63</v>
      </c>
      <c r="D127" s="87" t="str">
        <f t="shared" si="7"/>
        <v>-</v>
      </c>
    </row>
    <row r="128" spans="1:4" ht="11.25" customHeight="1" x14ac:dyDescent="0.2">
      <c r="A128" s="85" t="s">
        <v>156</v>
      </c>
      <c r="B128" s="86">
        <v>283</v>
      </c>
      <c r="C128" s="86">
        <v>154</v>
      </c>
      <c r="D128" s="87">
        <f t="shared" si="7"/>
        <v>-0.45583038869257952</v>
      </c>
    </row>
    <row r="129" spans="1:4" ht="11.25" customHeight="1" x14ac:dyDescent="0.2">
      <c r="A129" s="85" t="s">
        <v>157</v>
      </c>
      <c r="B129" s="86">
        <v>76</v>
      </c>
      <c r="C129" s="86">
        <v>58</v>
      </c>
      <c r="D129" s="87">
        <f t="shared" si="7"/>
        <v>-0.23684210526315788</v>
      </c>
    </row>
    <row r="130" spans="1:4" ht="11.25" customHeight="1" x14ac:dyDescent="0.2">
      <c r="A130" s="88" t="s">
        <v>53</v>
      </c>
      <c r="B130" s="89">
        <v>1295</v>
      </c>
      <c r="C130" s="89">
        <v>777</v>
      </c>
      <c r="D130" s="90">
        <f t="shared" si="7"/>
        <v>-0.4</v>
      </c>
    </row>
    <row r="131" spans="1:4" ht="11.25" customHeight="1" x14ac:dyDescent="0.2">
      <c r="A131" s="88"/>
      <c r="B131" s="86" t="s">
        <v>65</v>
      </c>
      <c r="C131" s="86" t="s">
        <v>65</v>
      </c>
      <c r="D131" s="87"/>
    </row>
    <row r="132" spans="1:4" ht="11.25" customHeight="1" x14ac:dyDescent="0.2">
      <c r="A132" s="85" t="s">
        <v>158</v>
      </c>
      <c r="B132" s="86">
        <v>264</v>
      </c>
      <c r="C132" s="86">
        <v>316</v>
      </c>
      <c r="D132" s="87">
        <f t="shared" si="7"/>
        <v>0.19696969696969696</v>
      </c>
    </row>
    <row r="133" spans="1:4" ht="11.25" customHeight="1" x14ac:dyDescent="0.2">
      <c r="A133" s="85" t="s">
        <v>159</v>
      </c>
      <c r="B133" s="86">
        <v>139</v>
      </c>
      <c r="C133" s="86">
        <v>149</v>
      </c>
      <c r="D133" s="87">
        <f>IF(OR(B133="-",C133="-"),"-",(C133-B133)/B133)</f>
        <v>7.1942446043165464E-2</v>
      </c>
    </row>
    <row r="134" spans="1:4" ht="11.25" customHeight="1" x14ac:dyDescent="0.2">
      <c r="A134" s="85" t="s">
        <v>160</v>
      </c>
      <c r="B134" s="86">
        <v>217</v>
      </c>
      <c r="C134" s="86">
        <v>194</v>
      </c>
      <c r="D134" s="87">
        <f>IF(OR(B134="-",C134="-"),"-",(C134-B134)/B134)</f>
        <v>-0.10599078341013825</v>
      </c>
    </row>
    <row r="135" spans="1:4" ht="11.25" customHeight="1" x14ac:dyDescent="0.2">
      <c r="A135" s="85" t="s">
        <v>161</v>
      </c>
      <c r="B135" s="86">
        <v>22</v>
      </c>
      <c r="C135" s="86" t="s">
        <v>63</v>
      </c>
      <c r="D135" s="87" t="str">
        <f>IF(OR(B135="-",C135="-"),"-",(C135-B135)/B135)</f>
        <v>-</v>
      </c>
    </row>
    <row r="136" spans="1:4" ht="11.25" customHeight="1" x14ac:dyDescent="0.2">
      <c r="A136" s="85" t="s">
        <v>162</v>
      </c>
      <c r="B136" s="86">
        <v>123</v>
      </c>
      <c r="C136" s="86" t="s">
        <v>63</v>
      </c>
      <c r="D136" s="87" t="str">
        <f>IF(OR(B136="-",C136="-"),"-",(C136-B136)/B136)</f>
        <v>-</v>
      </c>
    </row>
    <row r="137" spans="1:4" ht="11.25" customHeight="1" x14ac:dyDescent="0.2">
      <c r="A137" s="88" t="s">
        <v>54</v>
      </c>
      <c r="B137" s="89">
        <v>699</v>
      </c>
      <c r="C137" s="89">
        <v>618</v>
      </c>
      <c r="D137" s="90">
        <f t="shared" si="7"/>
        <v>-0.11587982832618025</v>
      </c>
    </row>
    <row r="138" spans="1:4" ht="11.25" customHeight="1" x14ac:dyDescent="0.2">
      <c r="D138" s="13"/>
    </row>
    <row r="139" spans="1:4" ht="11.25" customHeight="1" x14ac:dyDescent="0.2">
      <c r="D139" s="13"/>
    </row>
    <row r="140" spans="1:4" ht="11.25" customHeight="1" x14ac:dyDescent="0.2">
      <c r="A140" s="45" t="str">
        <f>"Source: Roy Morgan Single Source 12m to "&amp;TEXT(B2,"mmmm yyyy")&amp;" and 12m to "&amp;TEXT(C2,"mmmm yyyy")&amp;""</f>
        <v>Source: Roy Morgan Single Source 12m to December 2019 and 12m to December 2020</v>
      </c>
      <c r="D140" s="13"/>
    </row>
    <row r="141" spans="1:4" ht="11.25" customHeight="1" x14ac:dyDescent="0.2">
      <c r="D141" s="13"/>
    </row>
    <row r="142" spans="1:4" ht="11.25" customHeight="1" x14ac:dyDescent="0.2">
      <c r="D142" s="13"/>
    </row>
    <row r="143" spans="1:4" ht="11.25" customHeight="1" x14ac:dyDescent="0.2">
      <c r="A143" s="162" t="s">
        <v>61</v>
      </c>
      <c r="B143" s="162"/>
      <c r="C143" s="162"/>
      <c r="D143" s="162"/>
    </row>
    <row r="144" spans="1:4" ht="11.25" customHeight="1" x14ac:dyDescent="0.2">
      <c r="A144" s="162"/>
      <c r="B144" s="162"/>
      <c r="C144" s="162"/>
      <c r="D144" s="162"/>
    </row>
    <row r="145" spans="1:4" ht="11.25" customHeight="1" x14ac:dyDescent="0.2">
      <c r="A145" s="162"/>
      <c r="B145" s="162"/>
      <c r="C145" s="162"/>
      <c r="D145" s="162"/>
    </row>
    <row r="146" spans="1:4" ht="11.25" customHeight="1" x14ac:dyDescent="0.2">
      <c r="A146" s="162"/>
      <c r="B146" s="162"/>
      <c r="C146" s="162"/>
      <c r="D146" s="162"/>
    </row>
    <row r="147" spans="1:4" ht="11.25" customHeight="1" x14ac:dyDescent="0.2">
      <c r="A147" s="162"/>
      <c r="B147" s="162"/>
      <c r="C147" s="162"/>
      <c r="D147" s="162"/>
    </row>
    <row r="148" spans="1:4" ht="11.25" customHeight="1" x14ac:dyDescent="0.2">
      <c r="A148" s="162"/>
      <c r="B148" s="162"/>
      <c r="C148" s="162"/>
      <c r="D148" s="162"/>
    </row>
    <row r="149" spans="1:4" ht="11.25" customHeight="1" x14ac:dyDescent="0.2">
      <c r="A149" s="12"/>
      <c r="B149" s="12"/>
      <c r="C149" s="12"/>
      <c r="D149" s="13"/>
    </row>
    <row r="150" spans="1:4" ht="11.25" customHeight="1" x14ac:dyDescent="0.2">
      <c r="A150" s="12"/>
      <c r="B150" s="12"/>
      <c r="C150" s="12"/>
      <c r="D150" s="13"/>
    </row>
    <row r="151" spans="1:4" ht="11.25" customHeight="1" x14ac:dyDescent="0.2">
      <c r="A151" s="12"/>
      <c r="B151" s="12"/>
      <c r="C151" s="12"/>
      <c r="D151" s="13"/>
    </row>
    <row r="152" spans="1:4" ht="11.25" customHeight="1" x14ac:dyDescent="0.2">
      <c r="A152" s="12"/>
      <c r="B152" s="12"/>
      <c r="C152" s="12"/>
      <c r="D152" s="13"/>
    </row>
    <row r="153" spans="1:4" ht="11.25" customHeight="1" x14ac:dyDescent="0.2">
      <c r="A153" s="12"/>
      <c r="B153" s="12"/>
      <c r="C153" s="12"/>
      <c r="D153" s="13"/>
    </row>
    <row r="154" spans="1:4" ht="11.25" customHeight="1" x14ac:dyDescent="0.2">
      <c r="A154" s="12"/>
      <c r="B154" s="12"/>
      <c r="C154" s="12"/>
      <c r="D154" s="13"/>
    </row>
    <row r="155" spans="1:4" ht="11.25" customHeight="1" x14ac:dyDescent="0.2">
      <c r="A155" s="12"/>
      <c r="B155" s="12"/>
      <c r="C155" s="12"/>
      <c r="D155" s="13"/>
    </row>
    <row r="156" spans="1:4" ht="11.25" customHeight="1" x14ac:dyDescent="0.2">
      <c r="A156" s="12"/>
      <c r="B156" s="12"/>
      <c r="C156" s="12"/>
      <c r="D156" s="13"/>
    </row>
    <row r="157" spans="1:4" ht="11.25" customHeight="1" x14ac:dyDescent="0.2">
      <c r="A157" s="12"/>
      <c r="B157" s="12"/>
      <c r="C157" s="12"/>
      <c r="D157" s="13"/>
    </row>
    <row r="158" spans="1:4" ht="11.25" customHeight="1" x14ac:dyDescent="0.2">
      <c r="A158" s="12"/>
      <c r="B158" s="12"/>
      <c r="C158" s="12"/>
      <c r="D158" s="13"/>
    </row>
    <row r="159" spans="1:4" ht="11.25" customHeight="1" x14ac:dyDescent="0.2">
      <c r="A159" s="12"/>
      <c r="B159" s="12"/>
      <c r="C159" s="12"/>
      <c r="D159" s="13"/>
    </row>
    <row r="160" spans="1:4" ht="11.25" customHeight="1" x14ac:dyDescent="0.2">
      <c r="A160" s="12"/>
      <c r="B160" s="12"/>
      <c r="C160" s="12"/>
      <c r="D160" s="13"/>
    </row>
    <row r="161" spans="1:4" ht="11.25" customHeight="1" x14ac:dyDescent="0.2">
      <c r="A161" s="12"/>
      <c r="B161" s="12"/>
      <c r="C161" s="12"/>
      <c r="D161" s="13"/>
    </row>
    <row r="162" spans="1:4" ht="11.25" customHeight="1" x14ac:dyDescent="0.2">
      <c r="A162" s="12"/>
      <c r="B162" s="12"/>
      <c r="C162" s="12"/>
      <c r="D162" s="13"/>
    </row>
    <row r="163" spans="1:4" ht="11.25" customHeight="1" x14ac:dyDescent="0.2">
      <c r="A163" s="12"/>
      <c r="B163" s="12"/>
      <c r="C163" s="12"/>
      <c r="D163" s="13"/>
    </row>
    <row r="164" spans="1:4" ht="11.25" customHeight="1" x14ac:dyDescent="0.2">
      <c r="A164" s="12"/>
      <c r="B164" s="12"/>
      <c r="C164" s="12"/>
      <c r="D164" s="13"/>
    </row>
    <row r="165" spans="1:4" ht="11.25" customHeight="1" x14ac:dyDescent="0.2">
      <c r="A165" s="12"/>
      <c r="B165" s="12"/>
      <c r="C165" s="12"/>
      <c r="D165" s="13"/>
    </row>
    <row r="166" spans="1:4" ht="11.25" customHeight="1" x14ac:dyDescent="0.2">
      <c r="A166" s="12"/>
      <c r="B166" s="12"/>
      <c r="C166" s="12"/>
      <c r="D166" s="13"/>
    </row>
    <row r="167" spans="1:4" ht="11.25" customHeight="1" x14ac:dyDescent="0.2">
      <c r="A167" s="12"/>
      <c r="B167" s="12"/>
      <c r="C167" s="12"/>
      <c r="D167" s="13"/>
    </row>
    <row r="168" spans="1:4" ht="11.25" customHeight="1" x14ac:dyDescent="0.2">
      <c r="A168" s="12"/>
      <c r="B168" s="12"/>
      <c r="C168" s="12"/>
      <c r="D168" s="13"/>
    </row>
    <row r="169" spans="1:4" ht="11.25" customHeight="1" x14ac:dyDescent="0.2">
      <c r="A169" s="12"/>
      <c r="B169" s="12"/>
      <c r="C169" s="12"/>
      <c r="D169" s="13"/>
    </row>
    <row r="170" spans="1:4" ht="11.25" customHeight="1" x14ac:dyDescent="0.2">
      <c r="A170" s="12"/>
      <c r="B170" s="12"/>
      <c r="C170" s="12"/>
      <c r="D170" s="13"/>
    </row>
    <row r="171" spans="1:4" ht="11.25" customHeight="1" x14ac:dyDescent="0.2">
      <c r="A171" s="12"/>
      <c r="B171" s="12"/>
      <c r="C171" s="12"/>
      <c r="D171" s="13"/>
    </row>
    <row r="172" spans="1:4" ht="11.25" customHeight="1" x14ac:dyDescent="0.2">
      <c r="A172" s="12"/>
      <c r="B172" s="12"/>
      <c r="C172" s="12"/>
      <c r="D172" s="13"/>
    </row>
    <row r="173" spans="1:4" ht="11.25" customHeight="1" x14ac:dyDescent="0.2">
      <c r="A173" s="12"/>
      <c r="B173" s="12"/>
      <c r="C173" s="12"/>
      <c r="D173" s="13"/>
    </row>
    <row r="174" spans="1:4" ht="11.25" customHeight="1" x14ac:dyDescent="0.2">
      <c r="A174" s="12"/>
      <c r="B174" s="12"/>
      <c r="C174" s="12"/>
      <c r="D174" s="13"/>
    </row>
    <row r="175" spans="1:4" ht="11.25" customHeight="1" x14ac:dyDescent="0.2">
      <c r="A175" s="12"/>
      <c r="B175" s="12"/>
      <c r="C175" s="12"/>
      <c r="D175" s="13"/>
    </row>
    <row r="176" spans="1:4" ht="11.25" customHeight="1" x14ac:dyDescent="0.2">
      <c r="A176" s="12"/>
      <c r="B176" s="12"/>
      <c r="C176" s="12"/>
      <c r="D176" s="13"/>
    </row>
    <row r="177" spans="1:4" ht="11.25" customHeight="1" x14ac:dyDescent="0.2">
      <c r="A177" s="12"/>
      <c r="B177" s="12"/>
      <c r="C177" s="12"/>
      <c r="D177" s="13"/>
    </row>
    <row r="178" spans="1:4" ht="11.25" customHeight="1" x14ac:dyDescent="0.2">
      <c r="A178" s="12"/>
      <c r="B178" s="12"/>
      <c r="C178" s="12"/>
      <c r="D178" s="13"/>
    </row>
    <row r="179" spans="1:4" ht="11.25" customHeight="1" x14ac:dyDescent="0.2">
      <c r="A179" s="12"/>
      <c r="B179" s="12"/>
      <c r="C179" s="12"/>
      <c r="D179" s="13"/>
    </row>
    <row r="180" spans="1:4" ht="11.25" customHeight="1" x14ac:dyDescent="0.2">
      <c r="A180" s="12"/>
      <c r="B180" s="12"/>
      <c r="C180" s="12"/>
      <c r="D180" s="13"/>
    </row>
    <row r="181" spans="1:4" ht="11.25" customHeight="1" x14ac:dyDescent="0.2">
      <c r="A181" s="12"/>
      <c r="B181" s="12"/>
      <c r="C181" s="12"/>
      <c r="D181" s="13"/>
    </row>
    <row r="182" spans="1:4" ht="11.25" customHeight="1" x14ac:dyDescent="0.2">
      <c r="A182" s="12"/>
      <c r="B182" s="12"/>
      <c r="C182" s="12"/>
      <c r="D182" s="13"/>
    </row>
    <row r="183" spans="1:4" ht="11.25" customHeight="1" x14ac:dyDescent="0.2">
      <c r="A183" s="12"/>
      <c r="B183" s="12"/>
      <c r="C183" s="12"/>
      <c r="D183" s="13"/>
    </row>
    <row r="184" spans="1:4" ht="11.25" customHeight="1" x14ac:dyDescent="0.2">
      <c r="A184" s="12"/>
      <c r="B184" s="12"/>
      <c r="C184" s="12"/>
      <c r="D184" s="13"/>
    </row>
    <row r="185" spans="1:4" ht="11.25" customHeight="1" x14ac:dyDescent="0.2">
      <c r="A185" s="12"/>
      <c r="B185" s="12"/>
      <c r="C185" s="12"/>
      <c r="D185" s="13"/>
    </row>
    <row r="186" spans="1:4" ht="11.25" customHeight="1" x14ac:dyDescent="0.2">
      <c r="A186" s="12"/>
      <c r="B186" s="12"/>
      <c r="C186" s="12"/>
      <c r="D186" s="13"/>
    </row>
    <row r="187" spans="1:4" ht="11.25" customHeight="1" x14ac:dyDescent="0.2">
      <c r="A187" s="12"/>
      <c r="B187" s="12"/>
      <c r="C187" s="12"/>
      <c r="D187" s="13"/>
    </row>
    <row r="188" spans="1:4" ht="11.25" customHeight="1" x14ac:dyDescent="0.2">
      <c r="A188" s="12"/>
      <c r="B188" s="12"/>
      <c r="C188" s="12"/>
      <c r="D188" s="13"/>
    </row>
    <row r="189" spans="1:4" ht="11.25" customHeight="1" x14ac:dyDescent="0.2">
      <c r="A189" s="12"/>
      <c r="B189" s="12"/>
      <c r="C189" s="12"/>
      <c r="D189" s="13"/>
    </row>
    <row r="190" spans="1:4" ht="11.25" customHeight="1" x14ac:dyDescent="0.2">
      <c r="A190" s="12"/>
      <c r="B190" s="12"/>
      <c r="C190" s="12"/>
      <c r="D190" s="13"/>
    </row>
    <row r="191" spans="1:4" ht="11.25" customHeight="1" x14ac:dyDescent="0.2">
      <c r="A191" s="12"/>
      <c r="B191" s="12"/>
      <c r="C191" s="12"/>
      <c r="D191" s="13"/>
    </row>
    <row r="192" spans="1:4" ht="11.25" customHeight="1" x14ac:dyDescent="0.2">
      <c r="A192" s="12"/>
      <c r="B192" s="12"/>
      <c r="C192" s="12"/>
      <c r="D192" s="13"/>
    </row>
    <row r="193" spans="1:4" ht="11.25" customHeight="1" x14ac:dyDescent="0.2">
      <c r="A193" s="12"/>
      <c r="B193" s="12"/>
      <c r="C193" s="12"/>
      <c r="D193" s="13"/>
    </row>
    <row r="194" spans="1:4" ht="11.25" customHeight="1" x14ac:dyDescent="0.2">
      <c r="A194" s="12"/>
      <c r="B194" s="12"/>
      <c r="C194" s="12"/>
      <c r="D194" s="13"/>
    </row>
    <row r="195" spans="1:4" ht="11.25" customHeight="1" x14ac:dyDescent="0.2">
      <c r="A195" s="12"/>
      <c r="B195" s="12"/>
      <c r="C195" s="12"/>
      <c r="D195" s="13"/>
    </row>
    <row r="196" spans="1:4" ht="11.25" customHeight="1" x14ac:dyDescent="0.2">
      <c r="A196" s="12"/>
      <c r="B196" s="12"/>
      <c r="C196" s="12"/>
      <c r="D196" s="13"/>
    </row>
    <row r="197" spans="1:4" ht="11.25" customHeight="1" x14ac:dyDescent="0.2">
      <c r="A197" s="12"/>
      <c r="B197" s="12"/>
      <c r="C197" s="12"/>
      <c r="D197" s="13"/>
    </row>
    <row r="198" spans="1:4" ht="11.25" customHeight="1" x14ac:dyDescent="0.2">
      <c r="A198" s="12"/>
      <c r="B198" s="12"/>
      <c r="C198" s="12"/>
      <c r="D198" s="13"/>
    </row>
    <row r="199" spans="1:4" ht="11.25" customHeight="1" x14ac:dyDescent="0.2">
      <c r="A199" s="12"/>
      <c r="B199" s="12"/>
      <c r="C199" s="12"/>
      <c r="D199" s="13"/>
    </row>
    <row r="200" spans="1:4" ht="11.25" customHeight="1" x14ac:dyDescent="0.2">
      <c r="A200" s="12"/>
      <c r="B200" s="12"/>
      <c r="C200" s="12"/>
      <c r="D200" s="13"/>
    </row>
    <row r="201" spans="1:4" ht="11.25" customHeight="1" x14ac:dyDescent="0.2">
      <c r="A201" s="12"/>
      <c r="B201" s="12"/>
      <c r="C201" s="12"/>
      <c r="D201" s="13"/>
    </row>
    <row r="202" spans="1:4" ht="11.25" customHeight="1" x14ac:dyDescent="0.2">
      <c r="A202" s="12"/>
      <c r="B202" s="12"/>
      <c r="C202" s="12"/>
      <c r="D202" s="13"/>
    </row>
    <row r="203" spans="1:4" ht="11.25" customHeight="1" x14ac:dyDescent="0.2">
      <c r="A203" s="12"/>
      <c r="B203" s="12"/>
      <c r="C203" s="12"/>
      <c r="D203" s="13"/>
    </row>
    <row r="204" spans="1:4" ht="11.25" customHeight="1" x14ac:dyDescent="0.2">
      <c r="A204" s="12"/>
      <c r="B204" s="12"/>
      <c r="C204" s="12"/>
      <c r="D204" s="13"/>
    </row>
    <row r="205" spans="1:4" ht="11.25" customHeight="1" x14ac:dyDescent="0.2">
      <c r="A205" s="12"/>
      <c r="B205" s="12"/>
      <c r="C205" s="12"/>
      <c r="D205" s="13"/>
    </row>
    <row r="206" spans="1:4" ht="11.25" customHeight="1" x14ac:dyDescent="0.2">
      <c r="A206" s="12"/>
      <c r="B206" s="12"/>
      <c r="C206" s="12"/>
      <c r="D206" s="13"/>
    </row>
    <row r="207" spans="1:4" ht="11.25" customHeight="1" x14ac:dyDescent="0.2">
      <c r="A207" s="12"/>
      <c r="B207" s="12"/>
      <c r="C207" s="12"/>
      <c r="D207" s="13"/>
    </row>
    <row r="208" spans="1:4" ht="11.25" customHeight="1" x14ac:dyDescent="0.2">
      <c r="A208" s="12"/>
      <c r="B208" s="12"/>
      <c r="C208" s="12"/>
      <c r="D208" s="13"/>
    </row>
    <row r="209" spans="1:4" ht="11.25" customHeight="1" x14ac:dyDescent="0.2">
      <c r="A209" s="12"/>
      <c r="B209" s="12"/>
      <c r="C209" s="12"/>
      <c r="D209" s="13"/>
    </row>
    <row r="210" spans="1:4" ht="11.25" customHeight="1" x14ac:dyDescent="0.2">
      <c r="A210" s="12"/>
      <c r="B210" s="12"/>
      <c r="C210" s="12"/>
      <c r="D210" s="13"/>
    </row>
    <row r="211" spans="1:4" ht="11.25" customHeight="1" x14ac:dyDescent="0.2">
      <c r="A211" s="12"/>
      <c r="B211" s="12"/>
      <c r="C211" s="12"/>
      <c r="D211" s="13"/>
    </row>
    <row r="212" spans="1:4" ht="11.25" customHeight="1" x14ac:dyDescent="0.2">
      <c r="A212" s="12"/>
      <c r="B212" s="12"/>
      <c r="C212" s="12"/>
      <c r="D212" s="13"/>
    </row>
    <row r="213" spans="1:4" ht="11.25" customHeight="1" x14ac:dyDescent="0.2">
      <c r="A213" s="12"/>
      <c r="B213" s="12"/>
      <c r="C213" s="12"/>
      <c r="D213" s="13"/>
    </row>
    <row r="214" spans="1:4" ht="11.25" customHeight="1" x14ac:dyDescent="0.2">
      <c r="A214" s="12"/>
      <c r="B214" s="12"/>
      <c r="C214" s="12"/>
      <c r="D214" s="13"/>
    </row>
    <row r="215" spans="1:4" ht="11.25" customHeight="1" x14ac:dyDescent="0.2">
      <c r="A215" s="12"/>
      <c r="B215" s="12"/>
      <c r="C215" s="12"/>
      <c r="D215" s="13"/>
    </row>
    <row r="216" spans="1:4" ht="11.25" customHeight="1" x14ac:dyDescent="0.2">
      <c r="A216" s="12"/>
      <c r="B216" s="12"/>
      <c r="C216" s="12"/>
      <c r="D216" s="13"/>
    </row>
    <row r="217" spans="1:4" ht="11.25" customHeight="1" x14ac:dyDescent="0.2">
      <c r="A217" s="12"/>
      <c r="B217" s="12"/>
      <c r="C217" s="12"/>
      <c r="D217" s="13"/>
    </row>
    <row r="218" spans="1:4" ht="11.25" customHeight="1" x14ac:dyDescent="0.2">
      <c r="A218" s="12"/>
      <c r="B218" s="12"/>
      <c r="C218" s="12"/>
      <c r="D218" s="13"/>
    </row>
    <row r="219" spans="1:4" ht="11.25" customHeight="1" x14ac:dyDescent="0.2">
      <c r="A219" s="12"/>
      <c r="B219" s="12"/>
      <c r="C219" s="12"/>
      <c r="D219" s="13"/>
    </row>
    <row r="220" spans="1:4" ht="11.25" customHeight="1" x14ac:dyDescent="0.2">
      <c r="A220" s="12"/>
      <c r="B220" s="12"/>
      <c r="C220" s="12"/>
      <c r="D220" s="13"/>
    </row>
    <row r="221" spans="1:4" ht="11.25" customHeight="1" x14ac:dyDescent="0.2">
      <c r="A221" s="12"/>
      <c r="B221" s="12"/>
      <c r="C221" s="12"/>
      <c r="D221" s="13"/>
    </row>
    <row r="222" spans="1:4" ht="11.25" customHeight="1" x14ac:dyDescent="0.2">
      <c r="A222" s="12"/>
      <c r="B222" s="12"/>
      <c r="C222" s="12"/>
      <c r="D222" s="13"/>
    </row>
    <row r="223" spans="1:4" ht="11.25" customHeight="1" x14ac:dyDescent="0.2">
      <c r="A223" s="12"/>
      <c r="B223" s="12"/>
      <c r="C223" s="12"/>
      <c r="D223" s="13"/>
    </row>
    <row r="224" spans="1:4" ht="11.25" customHeight="1" x14ac:dyDescent="0.2">
      <c r="A224" s="12"/>
      <c r="B224" s="12"/>
      <c r="C224" s="12"/>
      <c r="D224" s="13"/>
    </row>
    <row r="225" spans="1:4" ht="11.25" customHeight="1" x14ac:dyDescent="0.2">
      <c r="A225" s="12"/>
      <c r="B225" s="12"/>
      <c r="C225" s="12"/>
      <c r="D225" s="13"/>
    </row>
    <row r="226" spans="1:4" ht="11.25" customHeight="1" x14ac:dyDescent="0.2">
      <c r="A226" s="12"/>
      <c r="B226" s="12"/>
      <c r="C226" s="12"/>
      <c r="D226" s="13"/>
    </row>
    <row r="227" spans="1:4" ht="11.25" customHeight="1" x14ac:dyDescent="0.2">
      <c r="A227" s="12"/>
      <c r="B227" s="12"/>
      <c r="C227" s="12"/>
      <c r="D227" s="13"/>
    </row>
    <row r="228" spans="1:4" ht="11.25" customHeight="1" x14ac:dyDescent="0.2">
      <c r="A228" s="12"/>
      <c r="B228" s="12"/>
      <c r="C228" s="12"/>
      <c r="D228" s="13"/>
    </row>
    <row r="229" spans="1:4" ht="11.25" customHeight="1" x14ac:dyDescent="0.2">
      <c r="A229" s="12"/>
      <c r="B229" s="12"/>
      <c r="C229" s="12"/>
      <c r="D229" s="13"/>
    </row>
    <row r="230" spans="1:4" ht="11.25" customHeight="1" x14ac:dyDescent="0.2">
      <c r="A230" s="12"/>
      <c r="B230" s="12"/>
      <c r="C230" s="12"/>
      <c r="D230" s="13"/>
    </row>
    <row r="231" spans="1:4" ht="11.25" customHeight="1" x14ac:dyDescent="0.2">
      <c r="A231" s="12"/>
      <c r="B231" s="12"/>
      <c r="C231" s="12"/>
      <c r="D231" s="13"/>
    </row>
    <row r="232" spans="1:4" ht="11.25" customHeight="1" x14ac:dyDescent="0.2">
      <c r="A232" s="12"/>
      <c r="B232" s="12"/>
      <c r="C232" s="12"/>
      <c r="D232" s="13"/>
    </row>
    <row r="233" spans="1:4" ht="11.25" customHeight="1" x14ac:dyDescent="0.2">
      <c r="A233" s="12"/>
      <c r="B233" s="12"/>
      <c r="C233" s="12"/>
      <c r="D233" s="13"/>
    </row>
    <row r="234" spans="1:4" ht="11.25" customHeight="1" x14ac:dyDescent="0.2">
      <c r="A234" s="12"/>
      <c r="B234" s="12"/>
      <c r="C234" s="12"/>
      <c r="D234" s="13"/>
    </row>
    <row r="235" spans="1:4" ht="11.25" customHeight="1" x14ac:dyDescent="0.2">
      <c r="A235" s="12"/>
      <c r="B235" s="12"/>
      <c r="C235" s="12"/>
      <c r="D235" s="13"/>
    </row>
    <row r="236" spans="1:4" ht="11.25" customHeight="1" x14ac:dyDescent="0.2">
      <c r="A236" s="12"/>
      <c r="B236" s="12"/>
      <c r="C236" s="12"/>
      <c r="D236" s="13"/>
    </row>
    <row r="237" spans="1:4" ht="11.25" customHeight="1" x14ac:dyDescent="0.2">
      <c r="A237" s="12"/>
      <c r="B237" s="12"/>
      <c r="C237" s="12"/>
      <c r="D237" s="13"/>
    </row>
    <row r="238" spans="1:4" ht="11.25" customHeight="1" x14ac:dyDescent="0.2">
      <c r="A238" s="12"/>
      <c r="B238" s="12"/>
      <c r="C238" s="12"/>
      <c r="D238" s="13"/>
    </row>
    <row r="239" spans="1:4" ht="11.25" customHeight="1" x14ac:dyDescent="0.2">
      <c r="A239" s="12"/>
      <c r="B239" s="12"/>
      <c r="C239" s="12"/>
      <c r="D239" s="13"/>
    </row>
    <row r="240" spans="1:4" ht="11.25" customHeight="1" x14ac:dyDescent="0.2">
      <c r="A240" s="12"/>
      <c r="B240" s="12"/>
      <c r="C240" s="12"/>
      <c r="D240" s="13"/>
    </row>
    <row r="241" spans="1:4" ht="11.25" customHeight="1" x14ac:dyDescent="0.2">
      <c r="A241" s="12"/>
      <c r="B241" s="12"/>
      <c r="C241" s="12"/>
      <c r="D241" s="13"/>
    </row>
    <row r="242" spans="1:4" ht="11.25" customHeight="1" x14ac:dyDescent="0.2">
      <c r="A242" s="12"/>
      <c r="B242" s="12"/>
      <c r="C242" s="12"/>
      <c r="D242" s="13"/>
    </row>
    <row r="243" spans="1:4" ht="11.25" customHeight="1" x14ac:dyDescent="0.2">
      <c r="A243" s="12"/>
      <c r="B243" s="12"/>
      <c r="C243" s="12"/>
      <c r="D243" s="13"/>
    </row>
    <row r="244" spans="1:4" ht="11.25" customHeight="1" x14ac:dyDescent="0.2">
      <c r="A244" s="12"/>
      <c r="B244" s="12"/>
      <c r="C244" s="12"/>
      <c r="D244" s="13"/>
    </row>
    <row r="245" spans="1:4" ht="11.25" customHeight="1" x14ac:dyDescent="0.2">
      <c r="A245" s="12"/>
      <c r="B245" s="12"/>
      <c r="C245" s="12"/>
      <c r="D245" s="13"/>
    </row>
    <row r="246" spans="1:4" ht="11.25" customHeight="1" x14ac:dyDescent="0.2">
      <c r="A246" s="12"/>
      <c r="B246" s="12"/>
      <c r="C246" s="12"/>
      <c r="D246" s="13"/>
    </row>
  </sheetData>
  <mergeCells count="3">
    <mergeCell ref="A1:D1"/>
    <mergeCell ref="D2:D3"/>
    <mergeCell ref="A143:D148"/>
  </mergeCells>
  <phoneticPr fontId="0"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rowBreaks count="2" manualBreakCount="2">
    <brk id="57" max="16383" man="1"/>
    <brk id="98" max="16383" man="1"/>
  </rowBreaks>
  <ignoredErrors>
    <ignoredError sqref="D137 D44:D50 D56:D58 D93:D100 D15 D124:D129 D31:D38 D51:D54 D59:D66 D130:D133 D16:D30 D81:D86 D101:D102 D39:D42 D123 D103:D122 D67:D80 D134:D1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zoomScaleNormal="100" workbookViewId="0">
      <selection activeCell="A197" sqref="A197"/>
    </sheetView>
  </sheetViews>
  <sheetFormatPr defaultRowHeight="11.25" customHeight="1" x14ac:dyDescent="0.2"/>
  <cols>
    <col min="1" max="1" width="39.85546875" style="42" customWidth="1"/>
    <col min="2" max="2" width="4.85546875" style="124" bestFit="1" customWidth="1"/>
    <col min="3" max="4" width="7.5703125" style="13" customWidth="1"/>
    <col min="5" max="5" width="39.85546875" style="128" customWidth="1"/>
    <col min="6" max="6" width="4.85546875" style="13" bestFit="1" customWidth="1"/>
    <col min="7" max="7" width="7.5703125" style="13" customWidth="1"/>
    <col min="8" max="16384" width="9.140625" style="12"/>
  </cols>
  <sheetData>
    <row r="1" spans="1:7" s="61" customFormat="1" ht="15" customHeight="1" x14ac:dyDescent="0.2">
      <c r="A1" s="163" t="s">
        <v>37</v>
      </c>
      <c r="B1" s="163"/>
      <c r="C1" s="163"/>
      <c r="D1" s="163"/>
      <c r="E1" s="163"/>
      <c r="F1" s="163"/>
      <c r="G1" s="163"/>
    </row>
    <row r="2" spans="1:7" s="130" customFormat="1" ht="11.25" customHeight="1" x14ac:dyDescent="0.2">
      <c r="A2" s="88" t="s">
        <v>62</v>
      </c>
      <c r="B2" s="133"/>
      <c r="C2" s="53">
        <v>43800</v>
      </c>
      <c r="D2" s="134"/>
      <c r="E2" s="135"/>
      <c r="F2" s="134"/>
      <c r="G2" s="53">
        <v>44166</v>
      </c>
    </row>
    <row r="3" spans="1:7" s="130" customFormat="1" ht="11.25" customHeight="1" x14ac:dyDescent="0.2">
      <c r="A3" s="136"/>
      <c r="B3" s="133"/>
      <c r="C3" s="57" t="s">
        <v>21</v>
      </c>
      <c r="D3" s="134"/>
      <c r="E3" s="135"/>
      <c r="F3" s="134"/>
      <c r="G3" s="57" t="s">
        <v>21</v>
      </c>
    </row>
    <row r="4" spans="1:7" s="131" customFormat="1" ht="11.25" customHeight="1" x14ac:dyDescent="0.2">
      <c r="A4" s="137"/>
      <c r="B4" s="138" t="s">
        <v>38</v>
      </c>
      <c r="C4" s="139"/>
      <c r="D4" s="139"/>
      <c r="E4" s="140"/>
      <c r="F4" s="138" t="s">
        <v>38</v>
      </c>
      <c r="G4" s="139"/>
    </row>
    <row r="5" spans="1:7" s="131" customFormat="1" ht="11.25" customHeight="1" x14ac:dyDescent="0.2">
      <c r="A5" s="85" t="s">
        <v>66</v>
      </c>
      <c r="B5" s="99">
        <v>1</v>
      </c>
      <c r="C5" s="86">
        <v>1398</v>
      </c>
      <c r="D5" s="86"/>
      <c r="E5" s="85" t="s">
        <v>66</v>
      </c>
      <c r="F5" s="99">
        <v>1</v>
      </c>
      <c r="G5" s="86">
        <v>1088</v>
      </c>
    </row>
    <row r="6" spans="1:7" s="131" customFormat="1" ht="11.25" customHeight="1" x14ac:dyDescent="0.2">
      <c r="A6" s="85" t="s">
        <v>67</v>
      </c>
      <c r="B6" s="99">
        <v>2</v>
      </c>
      <c r="C6" s="86">
        <v>860</v>
      </c>
      <c r="D6" s="86"/>
      <c r="E6" s="85" t="s">
        <v>67</v>
      </c>
      <c r="F6" s="99">
        <v>2</v>
      </c>
      <c r="G6" s="86">
        <v>722</v>
      </c>
    </row>
    <row r="7" spans="1:7" s="131" customFormat="1" ht="11.25" customHeight="1" x14ac:dyDescent="0.2">
      <c r="A7" s="85" t="s">
        <v>68</v>
      </c>
      <c r="B7" s="99">
        <v>3</v>
      </c>
      <c r="C7" s="86">
        <v>785</v>
      </c>
      <c r="D7" s="86"/>
      <c r="E7" s="85" t="s">
        <v>68</v>
      </c>
      <c r="F7" s="99">
        <v>3</v>
      </c>
      <c r="G7" s="86">
        <v>630</v>
      </c>
    </row>
    <row r="8" spans="1:7" s="131" customFormat="1" ht="11.25" customHeight="1" x14ac:dyDescent="0.2">
      <c r="A8" s="85" t="s">
        <v>73</v>
      </c>
      <c r="B8" s="99">
        <v>4</v>
      </c>
      <c r="C8" s="86">
        <v>603</v>
      </c>
      <c r="D8" s="86"/>
      <c r="E8" s="85" t="s">
        <v>70</v>
      </c>
      <c r="F8" s="99">
        <v>4</v>
      </c>
      <c r="G8" s="86">
        <v>483</v>
      </c>
    </row>
    <row r="9" spans="1:7" s="131" customFormat="1" ht="11.25" customHeight="1" x14ac:dyDescent="0.2">
      <c r="A9" s="85" t="s">
        <v>69</v>
      </c>
      <c r="B9" s="99">
        <v>5</v>
      </c>
      <c r="C9" s="86">
        <v>590</v>
      </c>
      <c r="D9" s="86"/>
      <c r="E9" s="85" t="s">
        <v>71</v>
      </c>
      <c r="F9" s="99">
        <v>5</v>
      </c>
      <c r="G9" s="86">
        <v>479</v>
      </c>
    </row>
    <row r="10" spans="1:7" s="131" customFormat="1" ht="11.25" customHeight="1" x14ac:dyDescent="0.2">
      <c r="A10" s="85" t="s">
        <v>70</v>
      </c>
      <c r="B10" s="99"/>
      <c r="C10" s="86">
        <v>495</v>
      </c>
      <c r="D10" s="86"/>
      <c r="E10" s="85" t="s">
        <v>72</v>
      </c>
      <c r="F10" s="99"/>
      <c r="G10" s="86">
        <v>461</v>
      </c>
    </row>
    <row r="11" spans="1:7" s="131" customFormat="1" ht="11.25" customHeight="1" x14ac:dyDescent="0.2">
      <c r="A11" s="85" t="s">
        <v>71</v>
      </c>
      <c r="B11" s="99"/>
      <c r="C11" s="86">
        <v>475</v>
      </c>
      <c r="D11" s="86"/>
      <c r="E11" s="85" t="s">
        <v>69</v>
      </c>
      <c r="F11" s="99"/>
      <c r="G11" s="86">
        <v>456</v>
      </c>
    </row>
    <row r="12" spans="1:7" s="131" customFormat="1" ht="11.25" customHeight="1" x14ac:dyDescent="0.2">
      <c r="A12" s="85" t="s">
        <v>72</v>
      </c>
      <c r="B12" s="99"/>
      <c r="C12" s="86">
        <v>406</v>
      </c>
      <c r="D12" s="86"/>
      <c r="E12" s="85" t="s">
        <v>73</v>
      </c>
      <c r="F12" s="99"/>
      <c r="G12" s="86">
        <v>329</v>
      </c>
    </row>
    <row r="13" spans="1:7" s="131" customFormat="1" ht="11.25" customHeight="1" x14ac:dyDescent="0.2">
      <c r="A13" s="85"/>
      <c r="B13" s="99"/>
      <c r="C13" s="86"/>
      <c r="D13" s="86"/>
      <c r="E13" s="127"/>
      <c r="F13" s="86"/>
      <c r="G13" s="86"/>
    </row>
    <row r="14" spans="1:7" s="130" customFormat="1" ht="11.25" customHeight="1" x14ac:dyDescent="0.2">
      <c r="A14" s="88" t="s">
        <v>39</v>
      </c>
      <c r="B14" s="133"/>
      <c r="C14" s="53">
        <v>43800</v>
      </c>
      <c r="D14" s="134"/>
      <c r="E14" s="135"/>
      <c r="F14" s="134"/>
      <c r="G14" s="53">
        <v>44166</v>
      </c>
    </row>
    <row r="15" spans="1:7" s="130" customFormat="1" ht="11.25" customHeight="1" x14ac:dyDescent="0.2">
      <c r="A15" s="136"/>
      <c r="B15" s="133"/>
      <c r="C15" s="57" t="s">
        <v>21</v>
      </c>
      <c r="D15" s="134"/>
      <c r="E15" s="135"/>
      <c r="F15" s="134"/>
      <c r="G15" s="57" t="s">
        <v>21</v>
      </c>
    </row>
    <row r="16" spans="1:7" s="131" customFormat="1" ht="11.25" customHeight="1" x14ac:dyDescent="0.2">
      <c r="A16" s="137"/>
      <c r="B16" s="138" t="s">
        <v>38</v>
      </c>
      <c r="C16" s="139"/>
      <c r="D16" s="139"/>
      <c r="E16" s="140"/>
      <c r="F16" s="138" t="s">
        <v>38</v>
      </c>
      <c r="G16" s="139"/>
    </row>
    <row r="17" spans="1:7" s="131" customFormat="1" ht="11.25" customHeight="1" x14ac:dyDescent="0.2">
      <c r="A17" s="85" t="s">
        <v>76</v>
      </c>
      <c r="B17" s="99">
        <v>1</v>
      </c>
      <c r="C17" s="86">
        <v>219</v>
      </c>
      <c r="D17" s="86"/>
      <c r="E17" s="85" t="s">
        <v>76</v>
      </c>
      <c r="F17" s="99">
        <v>1</v>
      </c>
      <c r="G17" s="86">
        <v>168</v>
      </c>
    </row>
    <row r="18" spans="1:7" s="131" customFormat="1" ht="11.25" customHeight="1" x14ac:dyDescent="0.2">
      <c r="A18" s="85" t="s">
        <v>75</v>
      </c>
      <c r="B18" s="99">
        <v>2</v>
      </c>
      <c r="C18" s="86">
        <v>120</v>
      </c>
      <c r="D18" s="86"/>
      <c r="E18" s="85" t="s">
        <v>77</v>
      </c>
      <c r="F18" s="99">
        <v>2</v>
      </c>
      <c r="G18" s="86">
        <v>112</v>
      </c>
    </row>
    <row r="19" spans="1:7" s="131" customFormat="1" ht="11.25" customHeight="1" x14ac:dyDescent="0.2">
      <c r="A19" s="85" t="s">
        <v>77</v>
      </c>
      <c r="B19" s="99">
        <v>3</v>
      </c>
      <c r="C19" s="86">
        <v>104</v>
      </c>
      <c r="D19" s="86"/>
      <c r="E19" s="85" t="s">
        <v>74</v>
      </c>
      <c r="F19" s="99">
        <v>3</v>
      </c>
      <c r="G19" s="86" t="s">
        <v>63</v>
      </c>
    </row>
    <row r="20" spans="1:7" s="131" customFormat="1" ht="11.25" customHeight="1" x14ac:dyDescent="0.2">
      <c r="A20" s="85" t="s">
        <v>74</v>
      </c>
      <c r="B20" s="99">
        <v>4</v>
      </c>
      <c r="C20" s="86">
        <v>101</v>
      </c>
      <c r="D20" s="86"/>
      <c r="E20" s="85" t="s">
        <v>75</v>
      </c>
      <c r="F20" s="99">
        <v>4</v>
      </c>
      <c r="G20" s="86" t="s">
        <v>63</v>
      </c>
    </row>
    <row r="21" spans="1:7" s="131" customFormat="1" ht="11.25" customHeight="1" x14ac:dyDescent="0.2">
      <c r="A21" s="85"/>
      <c r="B21" s="99"/>
      <c r="C21" s="86"/>
      <c r="D21" s="86"/>
      <c r="E21" s="127"/>
      <c r="F21" s="86"/>
      <c r="G21" s="86"/>
    </row>
    <row r="22" spans="1:7" s="130" customFormat="1" ht="11.25" customHeight="1" x14ac:dyDescent="0.2">
      <c r="A22" s="88" t="s">
        <v>40</v>
      </c>
      <c r="B22" s="133"/>
      <c r="C22" s="53">
        <v>43800</v>
      </c>
      <c r="D22" s="134"/>
      <c r="E22" s="135"/>
      <c r="F22" s="134"/>
      <c r="G22" s="53">
        <v>44166</v>
      </c>
    </row>
    <row r="23" spans="1:7" s="130" customFormat="1" ht="11.25" customHeight="1" x14ac:dyDescent="0.2">
      <c r="A23" s="136"/>
      <c r="B23" s="133"/>
      <c r="C23" s="57" t="s">
        <v>21</v>
      </c>
      <c r="D23" s="134"/>
      <c r="E23" s="135"/>
      <c r="F23" s="134"/>
      <c r="G23" s="57" t="s">
        <v>21</v>
      </c>
    </row>
    <row r="24" spans="1:7" s="131" customFormat="1" ht="11.25" customHeight="1" x14ac:dyDescent="0.2">
      <c r="A24" s="137"/>
      <c r="B24" s="138" t="s">
        <v>38</v>
      </c>
      <c r="C24" s="139"/>
      <c r="D24" s="139"/>
      <c r="E24" s="140"/>
      <c r="F24" s="138" t="s">
        <v>38</v>
      </c>
      <c r="G24" s="139"/>
    </row>
    <row r="25" spans="1:7" s="131" customFormat="1" ht="11.25" customHeight="1" x14ac:dyDescent="0.2">
      <c r="A25" s="85" t="s">
        <v>78</v>
      </c>
      <c r="B25" s="99">
        <v>1</v>
      </c>
      <c r="C25" s="86">
        <v>142</v>
      </c>
      <c r="D25" s="86"/>
      <c r="E25" s="85" t="s">
        <v>78</v>
      </c>
      <c r="F25" s="99">
        <v>1</v>
      </c>
      <c r="G25" s="86" t="s">
        <v>63</v>
      </c>
    </row>
    <row r="26" spans="1:7" s="131" customFormat="1" ht="11.25" customHeight="1" x14ac:dyDescent="0.2">
      <c r="A26" s="85"/>
      <c r="B26" s="99"/>
      <c r="C26" s="86"/>
      <c r="D26" s="86"/>
      <c r="E26" s="127"/>
      <c r="F26" s="86"/>
      <c r="G26" s="86"/>
    </row>
    <row r="27" spans="1:7" s="131" customFormat="1" ht="11.25" customHeight="1" x14ac:dyDescent="0.2">
      <c r="A27" s="88" t="s">
        <v>41</v>
      </c>
      <c r="B27" s="133"/>
      <c r="C27" s="53">
        <v>43800</v>
      </c>
      <c r="D27" s="134"/>
      <c r="E27" s="135"/>
      <c r="F27" s="134"/>
      <c r="G27" s="53">
        <v>44166</v>
      </c>
    </row>
    <row r="28" spans="1:7" s="130" customFormat="1" ht="11.25" customHeight="1" x14ac:dyDescent="0.2">
      <c r="A28" s="136"/>
      <c r="B28" s="133"/>
      <c r="C28" s="57" t="s">
        <v>21</v>
      </c>
      <c r="D28" s="134"/>
      <c r="E28" s="135"/>
      <c r="F28" s="134"/>
      <c r="G28" s="57" t="s">
        <v>21</v>
      </c>
    </row>
    <row r="29" spans="1:7" s="130" customFormat="1" ht="11.25" customHeight="1" x14ac:dyDescent="0.2">
      <c r="A29" s="137"/>
      <c r="B29" s="138" t="s">
        <v>38</v>
      </c>
      <c r="C29" s="139"/>
      <c r="D29" s="139"/>
      <c r="E29" s="140"/>
      <c r="F29" s="138" t="s">
        <v>38</v>
      </c>
      <c r="G29" s="139"/>
    </row>
    <row r="30" spans="1:7" s="131" customFormat="1" ht="11.25" customHeight="1" x14ac:dyDescent="0.2">
      <c r="A30" s="85" t="s">
        <v>80</v>
      </c>
      <c r="B30" s="99">
        <v>1</v>
      </c>
      <c r="C30" s="86">
        <v>406</v>
      </c>
      <c r="D30" s="86"/>
      <c r="E30" s="127" t="s">
        <v>80</v>
      </c>
      <c r="F30" s="99">
        <v>1</v>
      </c>
      <c r="G30" s="86">
        <v>266</v>
      </c>
    </row>
    <row r="31" spans="1:7" s="131" customFormat="1" ht="11.25" customHeight="1" x14ac:dyDescent="0.2">
      <c r="A31" s="85" t="s">
        <v>84</v>
      </c>
      <c r="B31" s="99">
        <v>2</v>
      </c>
      <c r="C31" s="86">
        <v>337</v>
      </c>
      <c r="D31" s="86"/>
      <c r="E31" s="127" t="s">
        <v>79</v>
      </c>
      <c r="F31" s="99">
        <v>2</v>
      </c>
      <c r="G31" s="86">
        <v>215</v>
      </c>
    </row>
    <row r="32" spans="1:7" s="131" customFormat="1" ht="11.25" customHeight="1" x14ac:dyDescent="0.2">
      <c r="A32" s="85" t="s">
        <v>79</v>
      </c>
      <c r="B32" s="99">
        <v>3</v>
      </c>
      <c r="C32" s="86">
        <v>331</v>
      </c>
      <c r="D32" s="86"/>
      <c r="E32" s="127" t="s">
        <v>84</v>
      </c>
      <c r="F32" s="99">
        <v>3</v>
      </c>
      <c r="G32" s="86">
        <v>212</v>
      </c>
    </row>
    <row r="33" spans="1:7" s="131" customFormat="1" ht="11.25" customHeight="1" x14ac:dyDescent="0.2">
      <c r="A33" s="85" t="s">
        <v>83</v>
      </c>
      <c r="B33" s="99">
        <v>4</v>
      </c>
      <c r="C33" s="86">
        <v>200</v>
      </c>
      <c r="D33" s="86"/>
      <c r="E33" s="127" t="s">
        <v>81</v>
      </c>
      <c r="F33" s="99">
        <v>4</v>
      </c>
      <c r="G33" s="86" t="s">
        <v>63</v>
      </c>
    </row>
    <row r="34" spans="1:7" s="131" customFormat="1" ht="11.25" customHeight="1" x14ac:dyDescent="0.2">
      <c r="A34" s="85" t="s">
        <v>81</v>
      </c>
      <c r="B34" s="99">
        <v>5</v>
      </c>
      <c r="C34" s="86">
        <v>175</v>
      </c>
      <c r="D34" s="86"/>
      <c r="E34" s="127" t="s">
        <v>82</v>
      </c>
      <c r="F34" s="99">
        <v>5</v>
      </c>
      <c r="G34" s="86" t="s">
        <v>63</v>
      </c>
    </row>
    <row r="35" spans="1:7" s="131" customFormat="1" ht="11.25" customHeight="1" x14ac:dyDescent="0.2">
      <c r="A35" s="85" t="s">
        <v>82</v>
      </c>
      <c r="B35" s="99"/>
      <c r="C35" s="86">
        <v>114</v>
      </c>
      <c r="D35" s="86"/>
      <c r="E35" s="127" t="s">
        <v>83</v>
      </c>
      <c r="F35" s="99"/>
      <c r="G35" s="86" t="s">
        <v>63</v>
      </c>
    </row>
    <row r="36" spans="1:7" s="131" customFormat="1" ht="11.25" customHeight="1" x14ac:dyDescent="0.2">
      <c r="A36" s="85"/>
      <c r="B36" s="99"/>
      <c r="C36" s="86"/>
      <c r="D36" s="86"/>
      <c r="E36" s="127"/>
      <c r="F36" s="86"/>
      <c r="G36" s="86"/>
    </row>
    <row r="37" spans="1:7" s="131" customFormat="1" ht="11.25" customHeight="1" x14ac:dyDescent="0.2">
      <c r="A37" s="88" t="s">
        <v>42</v>
      </c>
      <c r="B37" s="133"/>
      <c r="C37" s="53">
        <v>43800</v>
      </c>
      <c r="D37" s="134"/>
      <c r="E37" s="135"/>
      <c r="F37" s="134"/>
      <c r="G37" s="53">
        <v>44166</v>
      </c>
    </row>
    <row r="38" spans="1:7" s="130" customFormat="1" ht="11.25" customHeight="1" x14ac:dyDescent="0.2">
      <c r="A38" s="136"/>
      <c r="B38" s="133"/>
      <c r="C38" s="57" t="s">
        <v>21</v>
      </c>
      <c r="D38" s="134"/>
      <c r="E38" s="135"/>
      <c r="F38" s="134"/>
      <c r="G38" s="57" t="s">
        <v>21</v>
      </c>
    </row>
    <row r="39" spans="1:7" s="130" customFormat="1" ht="11.25" customHeight="1" x14ac:dyDescent="0.2">
      <c r="A39" s="137"/>
      <c r="B39" s="138" t="s">
        <v>38</v>
      </c>
      <c r="C39" s="139"/>
      <c r="D39" s="139"/>
      <c r="E39" s="140"/>
      <c r="F39" s="138" t="s">
        <v>38</v>
      </c>
      <c r="G39" s="139"/>
    </row>
    <row r="40" spans="1:7" s="131" customFormat="1" ht="11.25" customHeight="1" x14ac:dyDescent="0.2">
      <c r="A40" s="85" t="s">
        <v>86</v>
      </c>
      <c r="B40" s="99">
        <v>1</v>
      </c>
      <c r="C40" s="86">
        <v>1698</v>
      </c>
      <c r="D40" s="86"/>
      <c r="E40" s="127" t="s">
        <v>86</v>
      </c>
      <c r="F40" s="99">
        <v>1</v>
      </c>
      <c r="G40" s="86">
        <v>1326</v>
      </c>
    </row>
    <row r="41" spans="1:7" s="131" customFormat="1" ht="11.25" customHeight="1" x14ac:dyDescent="0.2">
      <c r="A41" s="85" t="s">
        <v>95</v>
      </c>
      <c r="B41" s="99">
        <v>2</v>
      </c>
      <c r="C41" s="86">
        <v>1186</v>
      </c>
      <c r="D41" s="86"/>
      <c r="E41" s="127" t="s">
        <v>95</v>
      </c>
      <c r="F41" s="99">
        <v>2</v>
      </c>
      <c r="G41" s="86">
        <v>1268</v>
      </c>
    </row>
    <row r="42" spans="1:7" s="131" customFormat="1" ht="11.25" customHeight="1" x14ac:dyDescent="0.2">
      <c r="A42" s="85" t="s">
        <v>85</v>
      </c>
      <c r="B42" s="99">
        <v>3</v>
      </c>
      <c r="C42" s="86">
        <v>474</v>
      </c>
      <c r="D42" s="86"/>
      <c r="E42" s="127" t="s">
        <v>85</v>
      </c>
      <c r="F42" s="99">
        <v>3</v>
      </c>
      <c r="G42" s="86">
        <v>355</v>
      </c>
    </row>
    <row r="43" spans="1:7" s="131" customFormat="1" ht="11.25" customHeight="1" x14ac:dyDescent="0.2">
      <c r="A43" s="85" t="s">
        <v>94</v>
      </c>
      <c r="B43" s="99">
        <v>4</v>
      </c>
      <c r="C43" s="86">
        <v>397</v>
      </c>
      <c r="D43" s="86"/>
      <c r="E43" s="127" t="s">
        <v>94</v>
      </c>
      <c r="F43" s="99">
        <v>4</v>
      </c>
      <c r="G43" s="86">
        <v>352</v>
      </c>
    </row>
    <row r="44" spans="1:7" s="131" customFormat="1" ht="11.25" customHeight="1" x14ac:dyDescent="0.2">
      <c r="A44" s="85" t="s">
        <v>87</v>
      </c>
      <c r="B44" s="99">
        <v>5</v>
      </c>
      <c r="C44" s="86">
        <v>310</v>
      </c>
      <c r="D44" s="86"/>
      <c r="E44" s="127" t="s">
        <v>87</v>
      </c>
      <c r="F44" s="99">
        <v>5</v>
      </c>
      <c r="G44" s="86">
        <v>213</v>
      </c>
    </row>
    <row r="45" spans="1:7" s="131" customFormat="1" ht="11.25" customHeight="1" x14ac:dyDescent="0.2">
      <c r="A45" s="85" t="s">
        <v>90</v>
      </c>
      <c r="B45" s="99"/>
      <c r="C45" s="86">
        <v>209</v>
      </c>
      <c r="D45" s="86"/>
      <c r="E45" s="127" t="s">
        <v>90</v>
      </c>
      <c r="F45" s="99"/>
      <c r="G45" s="86">
        <v>179</v>
      </c>
    </row>
    <row r="46" spans="1:7" s="131" customFormat="1" ht="11.25" customHeight="1" x14ac:dyDescent="0.2">
      <c r="A46" s="85" t="s">
        <v>89</v>
      </c>
      <c r="B46" s="99"/>
      <c r="C46" s="86">
        <v>133</v>
      </c>
      <c r="D46" s="86"/>
      <c r="E46" s="127" t="s">
        <v>89</v>
      </c>
      <c r="F46" s="99"/>
      <c r="G46" s="86">
        <v>170</v>
      </c>
    </row>
    <row r="47" spans="1:7" s="131" customFormat="1" ht="11.25" customHeight="1" x14ac:dyDescent="0.2">
      <c r="A47" s="85" t="s">
        <v>93</v>
      </c>
      <c r="B47" s="99"/>
      <c r="C47" s="86">
        <v>119</v>
      </c>
      <c r="D47" s="86"/>
      <c r="E47" s="127" t="s">
        <v>88</v>
      </c>
      <c r="F47" s="99"/>
      <c r="G47" s="86">
        <v>104</v>
      </c>
    </row>
    <row r="48" spans="1:7" s="131" customFormat="1" ht="11.25" customHeight="1" x14ac:dyDescent="0.2">
      <c r="A48" s="85" t="s">
        <v>88</v>
      </c>
      <c r="B48" s="99"/>
      <c r="C48" s="86">
        <v>115</v>
      </c>
      <c r="D48" s="86"/>
      <c r="E48" s="127" t="s">
        <v>92</v>
      </c>
      <c r="F48" s="99"/>
      <c r="G48" s="86">
        <v>66</v>
      </c>
    </row>
    <row r="49" spans="1:7" s="131" customFormat="1" ht="11.25" customHeight="1" x14ac:dyDescent="0.2">
      <c r="A49" s="85" t="s">
        <v>91</v>
      </c>
      <c r="B49" s="99"/>
      <c r="C49" s="86">
        <v>108</v>
      </c>
      <c r="D49" s="86"/>
      <c r="E49" s="127" t="s">
        <v>91</v>
      </c>
      <c r="F49" s="99"/>
      <c r="G49" s="86">
        <v>62</v>
      </c>
    </row>
    <row r="50" spans="1:7" s="131" customFormat="1" ht="11.25" customHeight="1" x14ac:dyDescent="0.2">
      <c r="A50" s="85" t="s">
        <v>92</v>
      </c>
      <c r="B50" s="99"/>
      <c r="C50" s="86">
        <v>105</v>
      </c>
      <c r="D50" s="86"/>
      <c r="E50" s="127" t="s">
        <v>93</v>
      </c>
      <c r="F50" s="99"/>
      <c r="G50" s="86">
        <v>51</v>
      </c>
    </row>
    <row r="51" spans="1:7" s="131" customFormat="1" ht="11.25" customHeight="1" x14ac:dyDescent="0.2">
      <c r="A51" s="85"/>
      <c r="B51" s="99"/>
      <c r="C51" s="86"/>
      <c r="D51" s="86"/>
      <c r="E51" s="127"/>
      <c r="F51" s="86"/>
      <c r="G51" s="86"/>
    </row>
    <row r="52" spans="1:7" s="131" customFormat="1" ht="11.25" customHeight="1" x14ac:dyDescent="0.2">
      <c r="A52" s="88" t="s">
        <v>43</v>
      </c>
      <c r="B52" s="133"/>
      <c r="C52" s="53">
        <v>43800</v>
      </c>
      <c r="D52" s="134"/>
      <c r="E52" s="135"/>
      <c r="F52" s="134"/>
      <c r="G52" s="53">
        <v>44166</v>
      </c>
    </row>
    <row r="53" spans="1:7" s="130" customFormat="1" ht="11.25" customHeight="1" x14ac:dyDescent="0.2">
      <c r="A53" s="136"/>
      <c r="B53" s="133"/>
      <c r="C53" s="57" t="s">
        <v>21</v>
      </c>
      <c r="D53" s="134"/>
      <c r="E53" s="135"/>
      <c r="F53" s="134"/>
      <c r="G53" s="57" t="s">
        <v>21</v>
      </c>
    </row>
    <row r="54" spans="1:7" s="130" customFormat="1" ht="11.25" customHeight="1" x14ac:dyDescent="0.2">
      <c r="A54" s="137"/>
      <c r="B54" s="138" t="s">
        <v>38</v>
      </c>
      <c r="C54" s="139"/>
      <c r="D54" s="139"/>
      <c r="E54" s="140"/>
      <c r="F54" s="138" t="s">
        <v>38</v>
      </c>
      <c r="G54" s="139"/>
    </row>
    <row r="55" spans="1:7" s="131" customFormat="1" ht="11.25" customHeight="1" x14ac:dyDescent="0.2">
      <c r="A55" s="85" t="s">
        <v>101</v>
      </c>
      <c r="B55" s="99">
        <v>1</v>
      </c>
      <c r="C55" s="86">
        <v>4573</v>
      </c>
      <c r="D55" s="86"/>
      <c r="E55" s="127" t="s">
        <v>101</v>
      </c>
      <c r="F55" s="99">
        <v>1</v>
      </c>
      <c r="G55" s="86">
        <v>4404</v>
      </c>
    </row>
    <row r="56" spans="1:7" s="131" customFormat="1" ht="11.25" customHeight="1" x14ac:dyDescent="0.2">
      <c r="A56" s="85" t="s">
        <v>102</v>
      </c>
      <c r="B56" s="99">
        <v>2</v>
      </c>
      <c r="C56" s="86">
        <v>4086</v>
      </c>
      <c r="D56" s="86"/>
      <c r="E56" s="127" t="s">
        <v>102</v>
      </c>
      <c r="F56" s="99">
        <v>2</v>
      </c>
      <c r="G56" s="86">
        <v>3903</v>
      </c>
    </row>
    <row r="57" spans="1:7" s="131" customFormat="1" ht="11.25" customHeight="1" x14ac:dyDescent="0.2">
      <c r="A57" s="85" t="s">
        <v>103</v>
      </c>
      <c r="B57" s="99">
        <v>3</v>
      </c>
      <c r="C57" s="86">
        <v>589</v>
      </c>
      <c r="D57" s="86"/>
      <c r="E57" s="127" t="s">
        <v>104</v>
      </c>
      <c r="F57" s="99">
        <v>3</v>
      </c>
      <c r="G57" s="86">
        <v>447</v>
      </c>
    </row>
    <row r="58" spans="1:7" s="131" customFormat="1" ht="11.25" customHeight="1" x14ac:dyDescent="0.2">
      <c r="A58" s="85" t="s">
        <v>104</v>
      </c>
      <c r="B58" s="99">
        <v>4</v>
      </c>
      <c r="C58" s="86">
        <v>589</v>
      </c>
      <c r="D58" s="86"/>
      <c r="E58" s="127" t="s">
        <v>100</v>
      </c>
      <c r="F58" s="99">
        <v>4</v>
      </c>
      <c r="G58" s="86">
        <v>287</v>
      </c>
    </row>
    <row r="59" spans="1:7" s="131" customFormat="1" ht="11.25" customHeight="1" x14ac:dyDescent="0.2">
      <c r="A59" s="85" t="s">
        <v>105</v>
      </c>
      <c r="B59" s="99">
        <v>5</v>
      </c>
      <c r="C59" s="86">
        <v>301</v>
      </c>
      <c r="D59" s="86"/>
      <c r="E59" s="127" t="s">
        <v>105</v>
      </c>
      <c r="F59" s="99">
        <v>5</v>
      </c>
      <c r="G59" s="86">
        <v>198</v>
      </c>
    </row>
    <row r="60" spans="1:7" s="131" customFormat="1" ht="11.25" customHeight="1" x14ac:dyDescent="0.2">
      <c r="A60" s="85" t="s">
        <v>100</v>
      </c>
      <c r="B60" s="99"/>
      <c r="C60" s="86">
        <v>294</v>
      </c>
      <c r="D60" s="86"/>
      <c r="E60" s="127" t="s">
        <v>96</v>
      </c>
      <c r="F60" s="99"/>
      <c r="G60" s="86">
        <v>148</v>
      </c>
    </row>
    <row r="61" spans="1:7" s="131" customFormat="1" ht="11.25" customHeight="1" x14ac:dyDescent="0.2">
      <c r="A61" s="85" t="s">
        <v>96</v>
      </c>
      <c r="B61" s="99"/>
      <c r="C61" s="86">
        <v>249</v>
      </c>
      <c r="D61" s="86"/>
      <c r="E61" s="127" t="s">
        <v>97</v>
      </c>
      <c r="F61" s="99"/>
      <c r="G61" s="86">
        <v>47</v>
      </c>
    </row>
    <row r="62" spans="1:7" s="131" customFormat="1" ht="11.25" customHeight="1" x14ac:dyDescent="0.2">
      <c r="A62" s="85" t="s">
        <v>98</v>
      </c>
      <c r="B62" s="99"/>
      <c r="C62" s="86">
        <v>74</v>
      </c>
      <c r="D62" s="86"/>
      <c r="E62" s="127" t="s">
        <v>98</v>
      </c>
      <c r="F62" s="99"/>
      <c r="G62" s="86">
        <v>31</v>
      </c>
    </row>
    <row r="63" spans="1:7" s="131" customFormat="1" ht="11.25" customHeight="1" x14ac:dyDescent="0.2">
      <c r="A63" s="85" t="s">
        <v>97</v>
      </c>
      <c r="B63" s="99"/>
      <c r="C63" s="86">
        <v>59</v>
      </c>
      <c r="D63" s="86"/>
      <c r="E63" s="127" t="s">
        <v>99</v>
      </c>
      <c r="F63" s="99"/>
      <c r="G63" s="86">
        <v>19</v>
      </c>
    </row>
    <row r="64" spans="1:7" s="131" customFormat="1" ht="11.25" customHeight="1" x14ac:dyDescent="0.2">
      <c r="A64" s="85" t="s">
        <v>99</v>
      </c>
      <c r="B64" s="99"/>
      <c r="C64" s="86">
        <v>30</v>
      </c>
      <c r="D64" s="86"/>
      <c r="E64" s="127" t="s">
        <v>103</v>
      </c>
      <c r="F64" s="99"/>
      <c r="G64" s="86" t="s">
        <v>63</v>
      </c>
    </row>
    <row r="65" spans="1:7" s="131" customFormat="1" ht="11.25" customHeight="1" x14ac:dyDescent="0.2">
      <c r="A65" s="85"/>
      <c r="B65" s="99"/>
      <c r="C65" s="86"/>
      <c r="D65" s="86"/>
      <c r="E65" s="127"/>
      <c r="F65" s="86"/>
      <c r="G65" s="86"/>
    </row>
    <row r="66" spans="1:7" s="131" customFormat="1" ht="11.25" customHeight="1" x14ac:dyDescent="0.2">
      <c r="A66" s="88" t="s">
        <v>44</v>
      </c>
      <c r="B66" s="133"/>
      <c r="C66" s="53">
        <v>43800</v>
      </c>
      <c r="D66" s="134"/>
      <c r="E66" s="135"/>
      <c r="F66" s="134"/>
      <c r="G66" s="53">
        <v>44166</v>
      </c>
    </row>
    <row r="67" spans="1:7" s="130" customFormat="1" ht="11.25" customHeight="1" x14ac:dyDescent="0.2">
      <c r="A67" s="136"/>
      <c r="B67" s="133"/>
      <c r="C67" s="57" t="s">
        <v>21</v>
      </c>
      <c r="D67" s="134"/>
      <c r="E67" s="135"/>
      <c r="F67" s="134"/>
      <c r="G67" s="57" t="s">
        <v>21</v>
      </c>
    </row>
    <row r="68" spans="1:7" s="130" customFormat="1" ht="11.25" customHeight="1" x14ac:dyDescent="0.2">
      <c r="A68" s="137"/>
      <c r="B68" s="138" t="s">
        <v>38</v>
      </c>
      <c r="C68" s="139"/>
      <c r="D68" s="139"/>
      <c r="E68" s="140"/>
      <c r="F68" s="138" t="s">
        <v>38</v>
      </c>
      <c r="G68" s="139"/>
    </row>
    <row r="69" spans="1:7" s="131" customFormat="1" ht="11.25" customHeight="1" x14ac:dyDescent="0.2">
      <c r="A69" s="85" t="s">
        <v>110</v>
      </c>
      <c r="B69" s="99">
        <v>1</v>
      </c>
      <c r="C69" s="86">
        <v>366</v>
      </c>
      <c r="D69" s="86"/>
      <c r="E69" s="127" t="s">
        <v>110</v>
      </c>
      <c r="F69" s="99">
        <v>1</v>
      </c>
      <c r="G69" s="86">
        <v>236</v>
      </c>
    </row>
    <row r="70" spans="1:7" s="131" customFormat="1" ht="11.25" customHeight="1" x14ac:dyDescent="0.2">
      <c r="A70" s="85" t="s">
        <v>109</v>
      </c>
      <c r="B70" s="99">
        <v>2</v>
      </c>
      <c r="C70" s="86">
        <v>316</v>
      </c>
      <c r="D70" s="86"/>
      <c r="E70" s="127" t="s">
        <v>109</v>
      </c>
      <c r="F70" s="99">
        <v>2</v>
      </c>
      <c r="G70" s="86">
        <v>199</v>
      </c>
    </row>
    <row r="71" spans="1:7" s="131" customFormat="1" ht="11.25" customHeight="1" x14ac:dyDescent="0.2">
      <c r="A71" s="85" t="s">
        <v>106</v>
      </c>
      <c r="B71" s="99">
        <v>3</v>
      </c>
      <c r="C71" s="86">
        <v>245</v>
      </c>
      <c r="D71" s="86"/>
      <c r="E71" s="127" t="s">
        <v>106</v>
      </c>
      <c r="F71" s="99">
        <v>3</v>
      </c>
      <c r="G71" s="86">
        <v>182</v>
      </c>
    </row>
    <row r="72" spans="1:7" s="131" customFormat="1" ht="11.25" customHeight="1" x14ac:dyDescent="0.2">
      <c r="A72" s="85" t="s">
        <v>112</v>
      </c>
      <c r="B72" s="99">
        <v>4</v>
      </c>
      <c r="C72" s="86">
        <v>238</v>
      </c>
      <c r="D72" s="86"/>
      <c r="E72" s="127" t="s">
        <v>108</v>
      </c>
      <c r="F72" s="99">
        <v>4</v>
      </c>
      <c r="G72" s="86">
        <v>137</v>
      </c>
    </row>
    <row r="73" spans="1:7" s="131" customFormat="1" ht="11.25" customHeight="1" x14ac:dyDescent="0.2">
      <c r="A73" s="85" t="s">
        <v>111</v>
      </c>
      <c r="B73" s="99">
        <v>5</v>
      </c>
      <c r="C73" s="86">
        <v>227</v>
      </c>
      <c r="D73" s="86"/>
      <c r="E73" s="127" t="s">
        <v>107</v>
      </c>
      <c r="F73" s="99">
        <v>5</v>
      </c>
      <c r="G73" s="86">
        <v>100</v>
      </c>
    </row>
    <row r="74" spans="1:7" s="131" customFormat="1" ht="11.25" customHeight="1" x14ac:dyDescent="0.2">
      <c r="A74" s="85" t="s">
        <v>107</v>
      </c>
      <c r="B74" s="99"/>
      <c r="C74" s="86">
        <v>162</v>
      </c>
      <c r="D74" s="86"/>
      <c r="E74" s="127" t="s">
        <v>111</v>
      </c>
      <c r="F74" s="99"/>
      <c r="G74" s="86" t="s">
        <v>63</v>
      </c>
    </row>
    <row r="75" spans="1:7" s="131" customFormat="1" ht="11.25" customHeight="1" x14ac:dyDescent="0.2">
      <c r="A75" s="85" t="s">
        <v>108</v>
      </c>
      <c r="B75" s="99"/>
      <c r="C75" s="86">
        <v>118</v>
      </c>
      <c r="D75" s="86"/>
      <c r="E75" s="127" t="s">
        <v>112</v>
      </c>
      <c r="F75" s="99"/>
      <c r="G75" s="86" t="s">
        <v>63</v>
      </c>
    </row>
    <row r="76" spans="1:7" s="131" customFormat="1" ht="11.25" customHeight="1" x14ac:dyDescent="0.2">
      <c r="A76" s="85"/>
      <c r="B76" s="99"/>
      <c r="C76" s="86"/>
      <c r="D76" s="86"/>
      <c r="E76" s="127"/>
      <c r="F76" s="86"/>
      <c r="G76" s="86"/>
    </row>
    <row r="77" spans="1:7" s="131" customFormat="1" ht="11.25" customHeight="1" x14ac:dyDescent="0.2">
      <c r="A77" s="88" t="s">
        <v>45</v>
      </c>
      <c r="B77" s="133"/>
      <c r="C77" s="53">
        <v>43800</v>
      </c>
      <c r="D77" s="134"/>
      <c r="E77" s="135"/>
      <c r="F77" s="134"/>
      <c r="G77" s="53">
        <v>44166</v>
      </c>
    </row>
    <row r="78" spans="1:7" s="130" customFormat="1" ht="11.25" customHeight="1" x14ac:dyDescent="0.2">
      <c r="A78" s="136"/>
      <c r="B78" s="133"/>
      <c r="C78" s="57" t="s">
        <v>21</v>
      </c>
      <c r="D78" s="134"/>
      <c r="E78" s="135"/>
      <c r="F78" s="134"/>
      <c r="G78" s="57" t="s">
        <v>21</v>
      </c>
    </row>
    <row r="79" spans="1:7" s="130" customFormat="1" ht="11.25" customHeight="1" x14ac:dyDescent="0.2">
      <c r="A79" s="137"/>
      <c r="B79" s="138" t="s">
        <v>38</v>
      </c>
      <c r="C79" s="139"/>
      <c r="D79" s="139"/>
      <c r="E79" s="140"/>
      <c r="F79" s="138" t="s">
        <v>38</v>
      </c>
      <c r="G79" s="139"/>
    </row>
    <row r="80" spans="1:7" s="131" customFormat="1" ht="11.25" customHeight="1" x14ac:dyDescent="0.2">
      <c r="A80" s="85" t="s">
        <v>115</v>
      </c>
      <c r="B80" s="99">
        <v>1</v>
      </c>
      <c r="C80" s="86">
        <v>286</v>
      </c>
      <c r="D80" s="86"/>
      <c r="E80" s="127" t="s">
        <v>113</v>
      </c>
      <c r="F80" s="99">
        <v>1</v>
      </c>
      <c r="G80" s="86">
        <v>149</v>
      </c>
    </row>
    <row r="81" spans="1:7" s="131" customFormat="1" ht="11.25" customHeight="1" x14ac:dyDescent="0.2">
      <c r="A81" s="85" t="s">
        <v>114</v>
      </c>
      <c r="B81" s="99">
        <v>2</v>
      </c>
      <c r="C81" s="86">
        <v>148</v>
      </c>
      <c r="D81" s="86"/>
      <c r="E81" s="127" t="s">
        <v>114</v>
      </c>
      <c r="F81" s="99">
        <v>2</v>
      </c>
      <c r="G81" s="86">
        <v>96</v>
      </c>
    </row>
    <row r="82" spans="1:7" s="131" customFormat="1" ht="11.25" customHeight="1" x14ac:dyDescent="0.2">
      <c r="A82" s="85" t="s">
        <v>113</v>
      </c>
      <c r="B82" s="99">
        <v>3</v>
      </c>
      <c r="C82" s="86">
        <v>105</v>
      </c>
      <c r="D82" s="86"/>
      <c r="E82" s="127" t="s">
        <v>115</v>
      </c>
      <c r="F82" s="99">
        <v>3</v>
      </c>
      <c r="G82" s="86" t="s">
        <v>63</v>
      </c>
    </row>
    <row r="83" spans="1:7" s="131" customFormat="1" ht="11.25" customHeight="1" x14ac:dyDescent="0.2">
      <c r="A83" s="85" t="s">
        <v>116</v>
      </c>
      <c r="B83" s="99">
        <v>4</v>
      </c>
      <c r="C83" s="86">
        <v>64</v>
      </c>
      <c r="D83" s="86"/>
      <c r="E83" s="127" t="s">
        <v>116</v>
      </c>
      <c r="F83" s="99">
        <v>4</v>
      </c>
      <c r="G83" s="86" t="s">
        <v>63</v>
      </c>
    </row>
    <row r="84" spans="1:7" s="131" customFormat="1" ht="11.25" customHeight="1" x14ac:dyDescent="0.2">
      <c r="A84" s="85"/>
      <c r="B84" s="99"/>
      <c r="C84" s="86"/>
      <c r="D84" s="86"/>
      <c r="E84" s="127"/>
      <c r="F84" s="86"/>
      <c r="G84" s="86"/>
    </row>
    <row r="85" spans="1:7" s="131" customFormat="1" ht="11.25" customHeight="1" x14ac:dyDescent="0.2">
      <c r="A85" s="88" t="s">
        <v>46</v>
      </c>
      <c r="B85" s="133"/>
      <c r="C85" s="53">
        <v>43800</v>
      </c>
      <c r="D85" s="134"/>
      <c r="E85" s="135"/>
      <c r="F85" s="134"/>
      <c r="G85" s="53">
        <v>44166</v>
      </c>
    </row>
    <row r="86" spans="1:7" s="130" customFormat="1" ht="11.25" customHeight="1" x14ac:dyDescent="0.2">
      <c r="A86" s="136"/>
      <c r="B86" s="133"/>
      <c r="C86" s="57" t="s">
        <v>21</v>
      </c>
      <c r="D86" s="134"/>
      <c r="E86" s="135"/>
      <c r="F86" s="134"/>
      <c r="G86" s="57" t="s">
        <v>21</v>
      </c>
    </row>
    <row r="87" spans="1:7" s="130" customFormat="1" ht="11.25" customHeight="1" x14ac:dyDescent="0.2">
      <c r="A87" s="137"/>
      <c r="B87" s="138" t="s">
        <v>38</v>
      </c>
      <c r="C87" s="139"/>
      <c r="D87" s="139"/>
      <c r="E87" s="140"/>
      <c r="F87" s="138" t="s">
        <v>38</v>
      </c>
      <c r="G87" s="139"/>
    </row>
    <row r="88" spans="1:7" s="131" customFormat="1" ht="11.25" customHeight="1" x14ac:dyDescent="0.2">
      <c r="A88" s="85" t="s">
        <v>120</v>
      </c>
      <c r="B88" s="99">
        <v>1</v>
      </c>
      <c r="C88" s="86">
        <v>180</v>
      </c>
      <c r="D88" s="86"/>
      <c r="E88" s="127" t="s">
        <v>117</v>
      </c>
      <c r="F88" s="99">
        <v>1</v>
      </c>
      <c r="G88" s="86">
        <v>66</v>
      </c>
    </row>
    <row r="89" spans="1:7" s="131" customFormat="1" ht="11.25" customHeight="1" x14ac:dyDescent="0.2">
      <c r="A89" s="85" t="s">
        <v>119</v>
      </c>
      <c r="B89" s="99">
        <v>2</v>
      </c>
      <c r="C89" s="86">
        <v>79</v>
      </c>
      <c r="D89" s="86"/>
      <c r="E89" s="127" t="s">
        <v>118</v>
      </c>
      <c r="F89" s="99">
        <v>2</v>
      </c>
      <c r="G89" s="86">
        <v>58</v>
      </c>
    </row>
    <row r="90" spans="1:7" s="131" customFormat="1" ht="11.25" customHeight="1" x14ac:dyDescent="0.2">
      <c r="A90" s="85" t="s">
        <v>117</v>
      </c>
      <c r="B90" s="99">
        <v>3</v>
      </c>
      <c r="C90" s="86">
        <v>47</v>
      </c>
      <c r="D90" s="86"/>
      <c r="E90" s="127" t="s">
        <v>119</v>
      </c>
      <c r="F90" s="99">
        <v>3</v>
      </c>
      <c r="G90" s="86" t="s">
        <v>63</v>
      </c>
    </row>
    <row r="91" spans="1:7" s="131" customFormat="1" ht="11.25" customHeight="1" x14ac:dyDescent="0.2">
      <c r="A91" s="85" t="s">
        <v>118</v>
      </c>
      <c r="B91" s="99">
        <v>4</v>
      </c>
      <c r="C91" s="86">
        <v>43</v>
      </c>
      <c r="D91" s="86"/>
      <c r="E91" s="127" t="s">
        <v>120</v>
      </c>
      <c r="F91" s="99">
        <v>4</v>
      </c>
      <c r="G91" s="86" t="s">
        <v>63</v>
      </c>
    </row>
    <row r="92" spans="1:7" s="131" customFormat="1" ht="11.25" customHeight="1" x14ac:dyDescent="0.2">
      <c r="A92" s="85"/>
      <c r="B92" s="99"/>
      <c r="C92" s="86"/>
      <c r="D92" s="86"/>
      <c r="E92" s="127"/>
      <c r="F92" s="86"/>
      <c r="G92" s="86"/>
    </row>
    <row r="93" spans="1:7" s="131" customFormat="1" ht="11.25" customHeight="1" x14ac:dyDescent="0.2">
      <c r="A93" s="88" t="s">
        <v>47</v>
      </c>
      <c r="B93" s="133"/>
      <c r="C93" s="53">
        <v>43800</v>
      </c>
      <c r="D93" s="134"/>
      <c r="E93" s="135"/>
      <c r="F93" s="134"/>
      <c r="G93" s="53">
        <v>44166</v>
      </c>
    </row>
    <row r="94" spans="1:7" s="131" customFormat="1" ht="11.25" customHeight="1" x14ac:dyDescent="0.2">
      <c r="A94" s="136"/>
      <c r="B94" s="133"/>
      <c r="C94" s="57" t="s">
        <v>21</v>
      </c>
      <c r="D94" s="134"/>
      <c r="E94" s="135"/>
      <c r="F94" s="134"/>
      <c r="G94" s="57" t="s">
        <v>21</v>
      </c>
    </row>
    <row r="95" spans="1:7" s="130" customFormat="1" ht="11.25" customHeight="1" x14ac:dyDescent="0.2">
      <c r="A95" s="137"/>
      <c r="B95" s="138" t="s">
        <v>38</v>
      </c>
      <c r="C95" s="139"/>
      <c r="D95" s="139"/>
      <c r="E95" s="140"/>
      <c r="F95" s="138" t="s">
        <v>38</v>
      </c>
      <c r="G95" s="139"/>
    </row>
    <row r="96" spans="1:7" s="130" customFormat="1" ht="11.25" customHeight="1" x14ac:dyDescent="0.2">
      <c r="A96" s="85" t="s">
        <v>121</v>
      </c>
      <c r="B96" s="99">
        <v>1</v>
      </c>
      <c r="C96" s="86">
        <v>243</v>
      </c>
      <c r="D96" s="86"/>
      <c r="E96" s="127" t="s">
        <v>121</v>
      </c>
      <c r="F96" s="99">
        <v>1</v>
      </c>
      <c r="G96" s="86">
        <v>122</v>
      </c>
    </row>
    <row r="97" spans="1:7" s="131" customFormat="1" ht="11.25" customHeight="1" x14ac:dyDescent="0.2">
      <c r="A97" s="85" t="s">
        <v>122</v>
      </c>
      <c r="B97" s="99">
        <v>2</v>
      </c>
      <c r="C97" s="86">
        <v>113</v>
      </c>
      <c r="D97" s="86"/>
      <c r="E97" s="127" t="s">
        <v>122</v>
      </c>
      <c r="F97" s="99">
        <v>2</v>
      </c>
      <c r="G97" s="86">
        <v>64</v>
      </c>
    </row>
    <row r="98" spans="1:7" s="131" customFormat="1" ht="11.25" customHeight="1" x14ac:dyDescent="0.2">
      <c r="A98" s="85"/>
      <c r="B98" s="99"/>
      <c r="C98" s="86"/>
      <c r="D98" s="86"/>
      <c r="E98" s="127"/>
      <c r="F98" s="86"/>
      <c r="G98" s="86"/>
    </row>
    <row r="99" spans="1:7" s="131" customFormat="1" ht="11.25" customHeight="1" x14ac:dyDescent="0.2">
      <c r="A99" s="88" t="s">
        <v>48</v>
      </c>
      <c r="B99" s="133"/>
      <c r="C99" s="53">
        <v>43800</v>
      </c>
      <c r="D99" s="134"/>
      <c r="E99" s="135"/>
      <c r="F99" s="134"/>
      <c r="G99" s="53">
        <v>44166</v>
      </c>
    </row>
    <row r="100" spans="1:7" s="131" customFormat="1" ht="11.25" customHeight="1" x14ac:dyDescent="0.2">
      <c r="A100" s="136"/>
      <c r="B100" s="133"/>
      <c r="C100" s="57" t="s">
        <v>21</v>
      </c>
      <c r="D100" s="134"/>
      <c r="E100" s="135"/>
      <c r="F100" s="134"/>
      <c r="G100" s="57" t="s">
        <v>21</v>
      </c>
    </row>
    <row r="101" spans="1:7" s="130" customFormat="1" ht="11.25" customHeight="1" x14ac:dyDescent="0.2">
      <c r="A101" s="137"/>
      <c r="B101" s="138" t="s">
        <v>38</v>
      </c>
      <c r="C101" s="139"/>
      <c r="D101" s="139"/>
      <c r="E101" s="140"/>
      <c r="F101" s="138" t="s">
        <v>38</v>
      </c>
      <c r="G101" s="139"/>
    </row>
    <row r="102" spans="1:7" s="130" customFormat="1" ht="11.25" customHeight="1" x14ac:dyDescent="0.2">
      <c r="A102" s="85" t="s">
        <v>128</v>
      </c>
      <c r="B102" s="99">
        <v>1</v>
      </c>
      <c r="C102" s="86">
        <v>206</v>
      </c>
      <c r="D102" s="86"/>
      <c r="E102" s="127" t="s">
        <v>125</v>
      </c>
      <c r="F102" s="99">
        <v>1</v>
      </c>
      <c r="G102" s="86">
        <v>157</v>
      </c>
    </row>
    <row r="103" spans="1:7" s="131" customFormat="1" ht="11.25" customHeight="1" x14ac:dyDescent="0.2">
      <c r="A103" s="85" t="s">
        <v>125</v>
      </c>
      <c r="B103" s="99">
        <v>2</v>
      </c>
      <c r="C103" s="86">
        <v>203</v>
      </c>
      <c r="D103" s="86"/>
      <c r="E103" s="127" t="s">
        <v>123</v>
      </c>
      <c r="F103" s="99">
        <v>2</v>
      </c>
      <c r="G103" s="86">
        <v>146</v>
      </c>
    </row>
    <row r="104" spans="1:7" s="131" customFormat="1" ht="11.25" customHeight="1" x14ac:dyDescent="0.2">
      <c r="A104" s="85" t="s">
        <v>127</v>
      </c>
      <c r="B104" s="99">
        <v>3</v>
      </c>
      <c r="C104" s="86">
        <v>198</v>
      </c>
      <c r="D104" s="86"/>
      <c r="E104" s="127" t="s">
        <v>130</v>
      </c>
      <c r="F104" s="99">
        <v>3</v>
      </c>
      <c r="G104" s="86">
        <v>146</v>
      </c>
    </row>
    <row r="105" spans="1:7" s="131" customFormat="1" ht="11.25" customHeight="1" x14ac:dyDescent="0.2">
      <c r="A105" s="85" t="s">
        <v>123</v>
      </c>
      <c r="B105" s="99">
        <v>4</v>
      </c>
      <c r="C105" s="86">
        <v>181</v>
      </c>
      <c r="D105" s="86"/>
      <c r="E105" s="127" t="s">
        <v>127</v>
      </c>
      <c r="F105" s="99">
        <v>4</v>
      </c>
      <c r="G105" s="86">
        <v>112</v>
      </c>
    </row>
    <row r="106" spans="1:7" s="131" customFormat="1" ht="11.25" customHeight="1" x14ac:dyDescent="0.2">
      <c r="A106" s="85" t="s">
        <v>126</v>
      </c>
      <c r="B106" s="99">
        <v>5</v>
      </c>
      <c r="C106" s="86">
        <v>157</v>
      </c>
      <c r="D106" s="86"/>
      <c r="E106" s="127" t="s">
        <v>126</v>
      </c>
      <c r="F106" s="99">
        <v>5</v>
      </c>
      <c r="G106" s="86">
        <v>104</v>
      </c>
    </row>
    <row r="107" spans="1:7" s="131" customFormat="1" ht="11.25" customHeight="1" x14ac:dyDescent="0.2">
      <c r="A107" s="85" t="s">
        <v>130</v>
      </c>
      <c r="B107" s="99"/>
      <c r="C107" s="86">
        <v>130</v>
      </c>
      <c r="D107" s="86"/>
      <c r="E107" s="127" t="s">
        <v>124</v>
      </c>
      <c r="F107" s="99"/>
      <c r="G107" s="86">
        <v>77</v>
      </c>
    </row>
    <row r="108" spans="1:7" s="131" customFormat="1" ht="11.25" customHeight="1" x14ac:dyDescent="0.2">
      <c r="A108" s="85" t="s">
        <v>124</v>
      </c>
      <c r="B108" s="99"/>
      <c r="C108" s="86">
        <v>126</v>
      </c>
      <c r="D108" s="86"/>
      <c r="E108" s="127" t="s">
        <v>129</v>
      </c>
      <c r="F108" s="99"/>
      <c r="G108" s="86">
        <v>72</v>
      </c>
    </row>
    <row r="109" spans="1:7" s="131" customFormat="1" ht="11.25" customHeight="1" x14ac:dyDescent="0.2">
      <c r="A109" s="85" t="s">
        <v>129</v>
      </c>
      <c r="B109" s="99"/>
      <c r="C109" s="86">
        <v>75</v>
      </c>
      <c r="D109" s="86"/>
      <c r="E109" s="127" t="s">
        <v>128</v>
      </c>
      <c r="F109" s="99"/>
      <c r="G109" s="86" t="s">
        <v>63</v>
      </c>
    </row>
    <row r="110" spans="1:7" s="131" customFormat="1" ht="11.25" customHeight="1" x14ac:dyDescent="0.2">
      <c r="A110" s="85"/>
      <c r="B110" s="99"/>
      <c r="C110" s="86"/>
      <c r="D110" s="86"/>
      <c r="E110" s="127"/>
      <c r="F110" s="86"/>
      <c r="G110" s="86"/>
    </row>
    <row r="111" spans="1:7" s="131" customFormat="1" ht="11.25" customHeight="1" x14ac:dyDescent="0.2">
      <c r="A111" s="88" t="s">
        <v>49</v>
      </c>
      <c r="B111" s="133"/>
      <c r="C111" s="53">
        <v>43800</v>
      </c>
      <c r="D111" s="134"/>
      <c r="E111" s="135"/>
      <c r="F111" s="134"/>
      <c r="G111" s="53">
        <v>44166</v>
      </c>
    </row>
    <row r="112" spans="1:7" s="131" customFormat="1" ht="11.25" customHeight="1" x14ac:dyDescent="0.2">
      <c r="A112" s="136"/>
      <c r="B112" s="133"/>
      <c r="C112" s="57" t="s">
        <v>21</v>
      </c>
      <c r="D112" s="134"/>
      <c r="E112" s="135"/>
      <c r="F112" s="134"/>
      <c r="G112" s="57" t="s">
        <v>21</v>
      </c>
    </row>
    <row r="113" spans="1:7" s="130" customFormat="1" ht="11.25" customHeight="1" x14ac:dyDescent="0.2">
      <c r="A113" s="137"/>
      <c r="B113" s="138" t="s">
        <v>38</v>
      </c>
      <c r="C113" s="139"/>
      <c r="D113" s="139"/>
      <c r="E113" s="140"/>
      <c r="F113" s="138" t="s">
        <v>38</v>
      </c>
      <c r="G113" s="139"/>
    </row>
    <row r="114" spans="1:7" s="130" customFormat="1" ht="11.25" customHeight="1" x14ac:dyDescent="0.2">
      <c r="A114" s="85" t="s">
        <v>131</v>
      </c>
      <c r="B114" s="99">
        <v>1</v>
      </c>
      <c r="C114" s="86">
        <v>94</v>
      </c>
      <c r="D114" s="86"/>
      <c r="E114" s="127" t="s">
        <v>131</v>
      </c>
      <c r="F114" s="99">
        <v>1</v>
      </c>
      <c r="G114" s="86">
        <v>67</v>
      </c>
    </row>
    <row r="115" spans="1:7" s="131" customFormat="1" ht="11.25" customHeight="1" x14ac:dyDescent="0.2">
      <c r="A115" s="85" t="s">
        <v>132</v>
      </c>
      <c r="B115" s="99">
        <v>2</v>
      </c>
      <c r="C115" s="86">
        <v>35</v>
      </c>
      <c r="D115" s="86"/>
      <c r="E115" s="127" t="s">
        <v>132</v>
      </c>
      <c r="F115" s="99">
        <v>2</v>
      </c>
      <c r="G115" s="86" t="s">
        <v>63</v>
      </c>
    </row>
    <row r="116" spans="1:7" s="131" customFormat="1" ht="11.25" customHeight="1" x14ac:dyDescent="0.2">
      <c r="A116" s="85"/>
      <c r="B116" s="99"/>
      <c r="C116" s="86"/>
      <c r="D116" s="86"/>
      <c r="E116" s="127"/>
      <c r="F116" s="86"/>
      <c r="G116" s="86"/>
    </row>
    <row r="117" spans="1:7" s="131" customFormat="1" ht="11.25" customHeight="1" x14ac:dyDescent="0.2">
      <c r="A117" s="88" t="s">
        <v>50</v>
      </c>
      <c r="B117" s="133"/>
      <c r="C117" s="53">
        <v>43800</v>
      </c>
      <c r="D117" s="134"/>
      <c r="E117" s="135"/>
      <c r="F117" s="134"/>
      <c r="G117" s="53">
        <v>44166</v>
      </c>
    </row>
    <row r="118" spans="1:7" s="131" customFormat="1" ht="11.25" customHeight="1" x14ac:dyDescent="0.2">
      <c r="A118" s="136"/>
      <c r="B118" s="133"/>
      <c r="C118" s="57" t="s">
        <v>21</v>
      </c>
      <c r="D118" s="134"/>
      <c r="E118" s="135"/>
      <c r="F118" s="134"/>
      <c r="G118" s="57" t="s">
        <v>21</v>
      </c>
    </row>
    <row r="119" spans="1:7" s="130" customFormat="1" ht="11.25" customHeight="1" x14ac:dyDescent="0.2">
      <c r="A119" s="137"/>
      <c r="B119" s="138" t="s">
        <v>38</v>
      </c>
      <c r="C119" s="139"/>
      <c r="D119" s="139"/>
      <c r="E119" s="140"/>
      <c r="F119" s="138" t="s">
        <v>38</v>
      </c>
      <c r="G119" s="139"/>
    </row>
    <row r="120" spans="1:7" s="130" customFormat="1" ht="11.25" customHeight="1" x14ac:dyDescent="0.2">
      <c r="A120" s="85" t="s">
        <v>136</v>
      </c>
      <c r="B120" s="99">
        <v>1</v>
      </c>
      <c r="C120" s="86">
        <v>122</v>
      </c>
      <c r="D120" s="86"/>
      <c r="E120" s="127" t="s">
        <v>133</v>
      </c>
      <c r="F120" s="99">
        <v>1</v>
      </c>
      <c r="G120" s="86" t="s">
        <v>63</v>
      </c>
    </row>
    <row r="121" spans="1:7" s="131" customFormat="1" ht="11.25" customHeight="1" x14ac:dyDescent="0.2">
      <c r="A121" s="85" t="s">
        <v>283</v>
      </c>
      <c r="B121" s="99">
        <v>2</v>
      </c>
      <c r="C121" s="86">
        <v>110</v>
      </c>
      <c r="D121" s="86"/>
      <c r="E121" s="127" t="s">
        <v>134</v>
      </c>
      <c r="F121" s="99">
        <v>2</v>
      </c>
      <c r="G121" s="86" t="s">
        <v>63</v>
      </c>
    </row>
    <row r="122" spans="1:7" s="131" customFormat="1" ht="11.25" customHeight="1" x14ac:dyDescent="0.2">
      <c r="A122" s="85" t="s">
        <v>133</v>
      </c>
      <c r="B122" s="99">
        <v>3</v>
      </c>
      <c r="C122" s="86">
        <v>72</v>
      </c>
      <c r="D122" s="86"/>
      <c r="E122" s="127" t="s">
        <v>283</v>
      </c>
      <c r="F122" s="99">
        <v>3</v>
      </c>
      <c r="G122" s="86" t="s">
        <v>63</v>
      </c>
    </row>
    <row r="123" spans="1:7" s="131" customFormat="1" ht="11.25" customHeight="1" x14ac:dyDescent="0.2">
      <c r="A123" s="85" t="s">
        <v>135</v>
      </c>
      <c r="B123" s="99">
        <v>4</v>
      </c>
      <c r="C123" s="86">
        <v>58</v>
      </c>
      <c r="D123" s="86"/>
      <c r="E123" s="127" t="s">
        <v>135</v>
      </c>
      <c r="F123" s="99">
        <v>4</v>
      </c>
      <c r="G123" s="86" t="s">
        <v>63</v>
      </c>
    </row>
    <row r="124" spans="1:7" s="131" customFormat="1" ht="11.25" customHeight="1" x14ac:dyDescent="0.2">
      <c r="A124" s="85" t="s">
        <v>134</v>
      </c>
      <c r="B124" s="99">
        <v>5</v>
      </c>
      <c r="C124" s="86">
        <v>52</v>
      </c>
      <c r="D124" s="86"/>
      <c r="E124" s="127" t="s">
        <v>136</v>
      </c>
      <c r="F124" s="99">
        <v>5</v>
      </c>
      <c r="G124" s="86" t="s">
        <v>63</v>
      </c>
    </row>
    <row r="125" spans="1:7" s="131" customFormat="1" ht="11.25" customHeight="1" x14ac:dyDescent="0.2">
      <c r="A125" s="85"/>
      <c r="B125" s="99"/>
      <c r="C125" s="86"/>
      <c r="D125" s="86"/>
      <c r="E125" s="127"/>
      <c r="F125" s="86"/>
      <c r="G125" s="86"/>
    </row>
    <row r="126" spans="1:7" s="131" customFormat="1" ht="11.25" customHeight="1" x14ac:dyDescent="0.2">
      <c r="A126" s="88" t="s">
        <v>51</v>
      </c>
      <c r="B126" s="133"/>
      <c r="C126" s="53">
        <v>43800</v>
      </c>
      <c r="D126" s="134"/>
      <c r="E126" s="135"/>
      <c r="F126" s="134"/>
      <c r="G126" s="53">
        <v>44166</v>
      </c>
    </row>
    <row r="127" spans="1:7" s="131" customFormat="1" ht="11.25" customHeight="1" x14ac:dyDescent="0.2">
      <c r="A127" s="136"/>
      <c r="B127" s="133"/>
      <c r="C127" s="57" t="s">
        <v>21</v>
      </c>
      <c r="D127" s="134"/>
      <c r="E127" s="135"/>
      <c r="F127" s="134"/>
      <c r="G127" s="57" t="s">
        <v>21</v>
      </c>
    </row>
    <row r="128" spans="1:7" s="130" customFormat="1" ht="11.25" customHeight="1" x14ac:dyDescent="0.2">
      <c r="A128" s="137"/>
      <c r="B128" s="138" t="s">
        <v>38</v>
      </c>
      <c r="C128" s="139"/>
      <c r="D128" s="139"/>
      <c r="E128" s="140"/>
      <c r="F128" s="138" t="s">
        <v>38</v>
      </c>
      <c r="G128" s="139"/>
    </row>
    <row r="129" spans="1:7" s="130" customFormat="1" ht="11.25" customHeight="1" x14ac:dyDescent="0.2">
      <c r="A129" s="85" t="s">
        <v>137</v>
      </c>
      <c r="B129" s="99">
        <v>1</v>
      </c>
      <c r="C129" s="86">
        <v>133</v>
      </c>
      <c r="D129" s="86"/>
      <c r="E129" s="127" t="s">
        <v>137</v>
      </c>
      <c r="F129" s="99">
        <v>1</v>
      </c>
      <c r="G129" s="86">
        <v>74</v>
      </c>
    </row>
    <row r="130" spans="1:7" s="131" customFormat="1" ht="11.25" customHeight="1" x14ac:dyDescent="0.2">
      <c r="A130" s="85"/>
      <c r="B130" s="99"/>
      <c r="C130" s="86"/>
      <c r="D130" s="86"/>
      <c r="E130" s="127"/>
      <c r="F130" s="86"/>
      <c r="G130" s="86"/>
    </row>
    <row r="131" spans="1:7" s="131" customFormat="1" ht="11.25" customHeight="1" x14ac:dyDescent="0.2">
      <c r="A131" s="88" t="s">
        <v>52</v>
      </c>
      <c r="B131" s="133"/>
      <c r="C131" s="53">
        <v>43800</v>
      </c>
      <c r="D131" s="134"/>
      <c r="E131" s="135"/>
      <c r="F131" s="134"/>
      <c r="G131" s="53">
        <v>44166</v>
      </c>
    </row>
    <row r="132" spans="1:7" s="131" customFormat="1" ht="11.25" customHeight="1" x14ac:dyDescent="0.2">
      <c r="A132" s="136"/>
      <c r="B132" s="133"/>
      <c r="C132" s="57" t="s">
        <v>21</v>
      </c>
      <c r="D132" s="134"/>
      <c r="E132" s="135"/>
      <c r="F132" s="134"/>
      <c r="G132" s="57" t="s">
        <v>21</v>
      </c>
    </row>
    <row r="133" spans="1:7" s="130" customFormat="1" ht="11.25" customHeight="1" x14ac:dyDescent="0.2">
      <c r="A133" s="137"/>
      <c r="B133" s="138" t="s">
        <v>38</v>
      </c>
      <c r="C133" s="139"/>
      <c r="D133" s="139"/>
      <c r="E133" s="140"/>
      <c r="F133" s="138" t="s">
        <v>38</v>
      </c>
      <c r="G133" s="139"/>
    </row>
    <row r="134" spans="1:7" s="130" customFormat="1" ht="11.25" customHeight="1" x14ac:dyDescent="0.2">
      <c r="A134" s="85" t="s">
        <v>140</v>
      </c>
      <c r="B134" s="99">
        <v>1</v>
      </c>
      <c r="C134" s="86">
        <v>1250</v>
      </c>
      <c r="D134" s="86"/>
      <c r="E134" s="127" t="s">
        <v>145</v>
      </c>
      <c r="F134" s="99">
        <v>1</v>
      </c>
      <c r="G134" s="86">
        <v>834</v>
      </c>
    </row>
    <row r="135" spans="1:7" s="131" customFormat="1" ht="11.25" customHeight="1" x14ac:dyDescent="0.2">
      <c r="A135" s="85" t="s">
        <v>145</v>
      </c>
      <c r="B135" s="99">
        <v>2</v>
      </c>
      <c r="C135" s="86">
        <v>921</v>
      </c>
      <c r="D135" s="86"/>
      <c r="E135" s="127" t="s">
        <v>140</v>
      </c>
      <c r="F135" s="99">
        <v>2</v>
      </c>
      <c r="G135" s="86">
        <v>684</v>
      </c>
    </row>
    <row r="136" spans="1:7" s="131" customFormat="1" ht="11.25" customHeight="1" x14ac:dyDescent="0.2">
      <c r="A136" s="85" t="s">
        <v>141</v>
      </c>
      <c r="B136" s="99">
        <v>3</v>
      </c>
      <c r="C136" s="86">
        <v>644</v>
      </c>
      <c r="D136" s="86"/>
      <c r="E136" s="127" t="s">
        <v>146</v>
      </c>
      <c r="F136" s="99">
        <v>3</v>
      </c>
      <c r="G136" s="86">
        <v>500</v>
      </c>
    </row>
    <row r="137" spans="1:7" s="131" customFormat="1" ht="11.25" customHeight="1" x14ac:dyDescent="0.2">
      <c r="A137" s="85" t="s">
        <v>146</v>
      </c>
      <c r="B137" s="99">
        <v>4</v>
      </c>
      <c r="C137" s="86">
        <v>583</v>
      </c>
      <c r="D137" s="86"/>
      <c r="E137" s="127" t="s">
        <v>147</v>
      </c>
      <c r="F137" s="99">
        <v>4</v>
      </c>
      <c r="G137" s="86">
        <v>479</v>
      </c>
    </row>
    <row r="138" spans="1:7" s="131" customFormat="1" ht="11.25" customHeight="1" x14ac:dyDescent="0.2">
      <c r="A138" s="85" t="s">
        <v>147</v>
      </c>
      <c r="B138" s="99">
        <v>5</v>
      </c>
      <c r="C138" s="86">
        <v>572</v>
      </c>
      <c r="D138" s="86"/>
      <c r="E138" s="127" t="s">
        <v>141</v>
      </c>
      <c r="F138" s="99">
        <v>5</v>
      </c>
      <c r="G138" s="86">
        <v>399</v>
      </c>
    </row>
    <row r="139" spans="1:7" s="131" customFormat="1" ht="11.25" customHeight="1" x14ac:dyDescent="0.2">
      <c r="A139" s="85" t="s">
        <v>138</v>
      </c>
      <c r="B139" s="99"/>
      <c r="C139" s="86">
        <v>418</v>
      </c>
      <c r="D139" s="86"/>
      <c r="E139" s="127" t="s">
        <v>138</v>
      </c>
      <c r="F139" s="99"/>
      <c r="G139" s="86">
        <v>373</v>
      </c>
    </row>
    <row r="140" spans="1:7" s="131" customFormat="1" ht="11.25" customHeight="1" x14ac:dyDescent="0.2">
      <c r="A140" s="85" t="s">
        <v>139</v>
      </c>
      <c r="B140" s="99"/>
      <c r="C140" s="86">
        <v>288</v>
      </c>
      <c r="D140" s="86"/>
      <c r="E140" s="127" t="s">
        <v>149</v>
      </c>
      <c r="F140" s="99"/>
      <c r="G140" s="86">
        <v>233</v>
      </c>
    </row>
    <row r="141" spans="1:7" s="131" customFormat="1" ht="11.25" customHeight="1" x14ac:dyDescent="0.2">
      <c r="A141" s="85" t="s">
        <v>149</v>
      </c>
      <c r="B141" s="99"/>
      <c r="C141" s="86">
        <v>279</v>
      </c>
      <c r="D141" s="86"/>
      <c r="E141" s="127" t="s">
        <v>148</v>
      </c>
      <c r="F141" s="99"/>
      <c r="G141" s="86">
        <v>185</v>
      </c>
    </row>
    <row r="142" spans="1:7" s="131" customFormat="1" ht="11.25" customHeight="1" x14ac:dyDescent="0.2">
      <c r="A142" s="85" t="s">
        <v>148</v>
      </c>
      <c r="B142" s="99"/>
      <c r="C142" s="86">
        <v>234</v>
      </c>
      <c r="D142" s="86"/>
      <c r="E142" s="127" t="s">
        <v>143</v>
      </c>
      <c r="F142" s="99"/>
      <c r="G142" s="86">
        <v>158</v>
      </c>
    </row>
    <row r="143" spans="1:7" s="131" customFormat="1" ht="11.25" customHeight="1" x14ac:dyDescent="0.2">
      <c r="A143" s="85" t="s">
        <v>143</v>
      </c>
      <c r="B143" s="99"/>
      <c r="C143" s="86">
        <v>181</v>
      </c>
      <c r="D143" s="86"/>
      <c r="E143" s="127" t="s">
        <v>139</v>
      </c>
      <c r="F143" s="99"/>
      <c r="G143" s="86">
        <v>141</v>
      </c>
    </row>
    <row r="144" spans="1:7" s="131" customFormat="1" ht="11.25" customHeight="1" x14ac:dyDescent="0.2">
      <c r="A144" s="85" t="s">
        <v>144</v>
      </c>
      <c r="B144" s="99"/>
      <c r="C144" s="86">
        <v>90</v>
      </c>
      <c r="D144" s="86"/>
      <c r="E144" s="127" t="s">
        <v>144</v>
      </c>
      <c r="F144" s="99"/>
      <c r="G144" s="86">
        <v>83</v>
      </c>
    </row>
    <row r="145" spans="1:7" s="131" customFormat="1" ht="11.25" customHeight="1" x14ac:dyDescent="0.2">
      <c r="A145" s="85" t="s">
        <v>142</v>
      </c>
      <c r="B145" s="99"/>
      <c r="C145" s="86">
        <v>56</v>
      </c>
      <c r="D145" s="86"/>
      <c r="E145" s="127" t="s">
        <v>142</v>
      </c>
      <c r="F145" s="99"/>
      <c r="G145" s="86">
        <v>40</v>
      </c>
    </row>
    <row r="146" spans="1:7" s="131" customFormat="1" ht="11.25" customHeight="1" x14ac:dyDescent="0.2">
      <c r="A146" s="85" t="s">
        <v>150</v>
      </c>
      <c r="B146" s="99"/>
      <c r="C146" s="86">
        <v>48</v>
      </c>
      <c r="D146" s="86"/>
      <c r="E146" s="127" t="s">
        <v>150</v>
      </c>
      <c r="F146" s="99"/>
      <c r="G146" s="86">
        <v>29</v>
      </c>
    </row>
    <row r="147" spans="1:7" s="131" customFormat="1" ht="11.25" customHeight="1" x14ac:dyDescent="0.2">
      <c r="A147" s="85"/>
      <c r="B147" s="99"/>
      <c r="C147" s="86"/>
      <c r="D147" s="86"/>
      <c r="E147" s="127"/>
      <c r="F147" s="86"/>
      <c r="G147" s="86"/>
    </row>
    <row r="148" spans="1:7" s="131" customFormat="1" ht="11.25" customHeight="1" x14ac:dyDescent="0.2">
      <c r="A148" s="88" t="s">
        <v>53</v>
      </c>
      <c r="B148" s="133"/>
      <c r="C148" s="53">
        <v>43800</v>
      </c>
      <c r="D148" s="134"/>
      <c r="E148" s="135"/>
      <c r="F148" s="134"/>
      <c r="G148" s="53">
        <v>44166</v>
      </c>
    </row>
    <row r="149" spans="1:7" s="131" customFormat="1" ht="11.25" customHeight="1" x14ac:dyDescent="0.2">
      <c r="A149" s="136"/>
      <c r="B149" s="133"/>
      <c r="C149" s="57" t="s">
        <v>21</v>
      </c>
      <c r="D149" s="134"/>
      <c r="E149" s="135"/>
      <c r="F149" s="134"/>
      <c r="G149" s="57" t="s">
        <v>21</v>
      </c>
    </row>
    <row r="150" spans="1:7" s="130" customFormat="1" ht="11.25" customHeight="1" x14ac:dyDescent="0.2">
      <c r="A150" s="137"/>
      <c r="B150" s="138" t="s">
        <v>38</v>
      </c>
      <c r="C150" s="139"/>
      <c r="D150" s="139"/>
      <c r="E150" s="140"/>
      <c r="F150" s="138" t="s">
        <v>38</v>
      </c>
      <c r="G150" s="139"/>
    </row>
    <row r="151" spans="1:7" s="130" customFormat="1" ht="11.25" customHeight="1" x14ac:dyDescent="0.2">
      <c r="A151" s="85" t="s">
        <v>156</v>
      </c>
      <c r="B151" s="99">
        <v>1</v>
      </c>
      <c r="C151" s="86">
        <v>283</v>
      </c>
      <c r="D151" s="86"/>
      <c r="E151" s="127" t="s">
        <v>156</v>
      </c>
      <c r="F151" s="99">
        <v>1</v>
      </c>
      <c r="G151" s="86">
        <v>154</v>
      </c>
    </row>
    <row r="152" spans="1:7" s="131" customFormat="1" ht="11.25" customHeight="1" x14ac:dyDescent="0.2">
      <c r="A152" s="85" t="s">
        <v>153</v>
      </c>
      <c r="B152" s="99">
        <v>2</v>
      </c>
      <c r="C152" s="86">
        <v>281</v>
      </c>
      <c r="D152" s="86"/>
      <c r="E152" s="127" t="s">
        <v>154</v>
      </c>
      <c r="F152" s="99">
        <v>2</v>
      </c>
      <c r="G152" s="86">
        <v>113</v>
      </c>
    </row>
    <row r="153" spans="1:7" s="131" customFormat="1" ht="11.25" customHeight="1" x14ac:dyDescent="0.2">
      <c r="A153" s="85" t="s">
        <v>155</v>
      </c>
      <c r="B153" s="99">
        <v>3</v>
      </c>
      <c r="C153" s="86">
        <v>242</v>
      </c>
      <c r="D153" s="86"/>
      <c r="E153" s="127" t="s">
        <v>151</v>
      </c>
      <c r="F153" s="99">
        <v>3</v>
      </c>
      <c r="G153" s="86">
        <v>88</v>
      </c>
    </row>
    <row r="154" spans="1:7" s="131" customFormat="1" ht="11.25" customHeight="1" x14ac:dyDescent="0.2">
      <c r="A154" s="85" t="s">
        <v>154</v>
      </c>
      <c r="B154" s="99">
        <v>4</v>
      </c>
      <c r="C154" s="86">
        <v>234</v>
      </c>
      <c r="D154" s="86"/>
      <c r="E154" s="127" t="s">
        <v>152</v>
      </c>
      <c r="F154" s="99">
        <v>4</v>
      </c>
      <c r="G154" s="86">
        <v>74</v>
      </c>
    </row>
    <row r="155" spans="1:7" s="131" customFormat="1" ht="11.25" customHeight="1" x14ac:dyDescent="0.2">
      <c r="A155" s="85" t="s">
        <v>151</v>
      </c>
      <c r="B155" s="99">
        <v>5</v>
      </c>
      <c r="C155" s="86">
        <v>148</v>
      </c>
      <c r="D155" s="86"/>
      <c r="E155" s="127" t="s">
        <v>157</v>
      </c>
      <c r="F155" s="99">
        <v>5</v>
      </c>
      <c r="G155" s="86">
        <v>58</v>
      </c>
    </row>
    <row r="156" spans="1:7" s="131" customFormat="1" ht="11.25" customHeight="1" x14ac:dyDescent="0.2">
      <c r="A156" s="85" t="s">
        <v>152</v>
      </c>
      <c r="B156" s="99"/>
      <c r="C156" s="86">
        <v>101</v>
      </c>
      <c r="D156" s="86"/>
      <c r="E156" s="127" t="s">
        <v>153</v>
      </c>
      <c r="F156" s="99"/>
      <c r="G156" s="86" t="s">
        <v>63</v>
      </c>
    </row>
    <row r="157" spans="1:7" s="131" customFormat="1" ht="11.25" customHeight="1" x14ac:dyDescent="0.2">
      <c r="A157" s="85" t="s">
        <v>157</v>
      </c>
      <c r="B157" s="99"/>
      <c r="C157" s="86">
        <v>76</v>
      </c>
      <c r="D157" s="86"/>
      <c r="E157" s="127" t="s">
        <v>155</v>
      </c>
      <c r="F157" s="99"/>
      <c r="G157" s="86" t="s">
        <v>63</v>
      </c>
    </row>
    <row r="158" spans="1:7" s="131" customFormat="1" ht="11.25" customHeight="1" x14ac:dyDescent="0.2">
      <c r="A158" s="85"/>
      <c r="B158" s="99"/>
      <c r="C158" s="86"/>
      <c r="D158" s="86"/>
      <c r="E158" s="127"/>
      <c r="F158" s="99"/>
      <c r="G158" s="86"/>
    </row>
    <row r="159" spans="1:7" s="131" customFormat="1" ht="11.25" customHeight="1" x14ac:dyDescent="0.2">
      <c r="A159" s="88" t="s">
        <v>54</v>
      </c>
      <c r="B159" s="133"/>
      <c r="C159" s="53">
        <v>43800</v>
      </c>
      <c r="D159" s="134"/>
      <c r="E159" s="135"/>
      <c r="F159" s="134"/>
      <c r="G159" s="53">
        <v>44166</v>
      </c>
    </row>
    <row r="160" spans="1:7" s="131" customFormat="1" ht="11.25" customHeight="1" x14ac:dyDescent="0.2">
      <c r="A160" s="136"/>
      <c r="B160" s="133"/>
      <c r="C160" s="57" t="s">
        <v>21</v>
      </c>
      <c r="D160" s="134"/>
      <c r="E160" s="135"/>
      <c r="F160" s="134"/>
      <c r="G160" s="57" t="s">
        <v>21</v>
      </c>
    </row>
    <row r="161" spans="1:7" s="130" customFormat="1" ht="11.25" customHeight="1" x14ac:dyDescent="0.2">
      <c r="A161" s="137"/>
      <c r="B161" s="138" t="s">
        <v>38</v>
      </c>
      <c r="C161" s="139"/>
      <c r="D161" s="139"/>
      <c r="E161" s="140"/>
      <c r="F161" s="138" t="s">
        <v>38</v>
      </c>
      <c r="G161" s="139"/>
    </row>
    <row r="162" spans="1:7" s="130" customFormat="1" ht="11.25" customHeight="1" x14ac:dyDescent="0.2">
      <c r="A162" s="85" t="s">
        <v>158</v>
      </c>
      <c r="B162" s="99">
        <v>1</v>
      </c>
      <c r="C162" s="86">
        <v>264</v>
      </c>
      <c r="D162" s="86"/>
      <c r="E162" s="127" t="s">
        <v>158</v>
      </c>
      <c r="F162" s="99">
        <v>1</v>
      </c>
      <c r="G162" s="86">
        <v>316</v>
      </c>
    </row>
    <row r="163" spans="1:7" s="131" customFormat="1" ht="11.25" customHeight="1" x14ac:dyDescent="0.2">
      <c r="A163" s="85" t="s">
        <v>160</v>
      </c>
      <c r="B163" s="99">
        <v>2</v>
      </c>
      <c r="C163" s="86">
        <v>217</v>
      </c>
      <c r="D163" s="86"/>
      <c r="E163" s="127" t="s">
        <v>160</v>
      </c>
      <c r="F163" s="99">
        <v>2</v>
      </c>
      <c r="G163" s="86">
        <v>194</v>
      </c>
    </row>
    <row r="164" spans="1:7" s="131" customFormat="1" ht="11.25" customHeight="1" x14ac:dyDescent="0.2">
      <c r="A164" s="85" t="s">
        <v>159</v>
      </c>
      <c r="B164" s="99">
        <v>3</v>
      </c>
      <c r="C164" s="86">
        <v>139</v>
      </c>
      <c r="D164" s="86"/>
      <c r="E164" s="127" t="s">
        <v>159</v>
      </c>
      <c r="F164" s="99">
        <v>3</v>
      </c>
      <c r="G164" s="86">
        <v>149</v>
      </c>
    </row>
    <row r="165" spans="1:7" s="131" customFormat="1" ht="11.25" customHeight="1" x14ac:dyDescent="0.2">
      <c r="A165" s="85" t="s">
        <v>162</v>
      </c>
      <c r="B165" s="99">
        <v>4</v>
      </c>
      <c r="C165" s="86">
        <v>123</v>
      </c>
      <c r="D165" s="86"/>
      <c r="E165" s="127" t="s">
        <v>161</v>
      </c>
      <c r="F165" s="99">
        <v>4</v>
      </c>
      <c r="G165" s="86" t="s">
        <v>63</v>
      </c>
    </row>
    <row r="166" spans="1:7" s="131" customFormat="1" ht="11.25" customHeight="1" x14ac:dyDescent="0.2">
      <c r="A166" s="85" t="s">
        <v>161</v>
      </c>
      <c r="B166" s="99">
        <v>5</v>
      </c>
      <c r="C166" s="86">
        <v>22</v>
      </c>
      <c r="D166" s="86"/>
      <c r="E166" s="127" t="s">
        <v>162</v>
      </c>
      <c r="F166" s="99">
        <v>5</v>
      </c>
      <c r="G166" s="86" t="s">
        <v>63</v>
      </c>
    </row>
    <row r="167" spans="1:7" s="131" customFormat="1" ht="11.25" customHeight="1" x14ac:dyDescent="0.2">
      <c r="A167" s="129"/>
      <c r="B167" s="126"/>
      <c r="C167" s="123"/>
      <c r="D167" s="123"/>
      <c r="E167" s="132"/>
      <c r="F167" s="123"/>
      <c r="G167" s="123"/>
    </row>
    <row r="168" spans="1:7" s="131" customFormat="1" ht="11.25" customHeight="1" x14ac:dyDescent="0.2">
      <c r="A168" s="42"/>
      <c r="B168" s="124"/>
      <c r="C168" s="13"/>
      <c r="D168" s="13"/>
      <c r="E168" s="128"/>
      <c r="F168" s="13"/>
      <c r="G168" s="13"/>
    </row>
    <row r="169" spans="1:7" s="131" customFormat="1" ht="11.25" customHeight="1" x14ac:dyDescent="0.2">
      <c r="A169" s="45" t="str">
        <f>"Source: Roy Morgan Single Source 12m to "&amp;TEXT(C2,"mmmm yyyy")&amp;" and 12m to "&amp;TEXT(G2,"mmmm yyyy")&amp;""</f>
        <v>Source: Roy Morgan Single Source 12m to December 2019 and 12m to December 2020</v>
      </c>
      <c r="B169" s="125"/>
      <c r="C169" s="13"/>
      <c r="D169" s="13"/>
      <c r="E169" s="128"/>
      <c r="F169" s="13"/>
      <c r="G169" s="13"/>
    </row>
    <row r="172" spans="1:7" ht="11.25" customHeight="1" x14ac:dyDescent="0.2">
      <c r="A172" s="162" t="s">
        <v>61</v>
      </c>
      <c r="B172" s="162"/>
      <c r="C172" s="162"/>
      <c r="D172" s="162"/>
      <c r="E172" s="162"/>
      <c r="F172" s="162"/>
      <c r="G172" s="162"/>
    </row>
    <row r="173" spans="1:7" ht="11.25" customHeight="1" x14ac:dyDescent="0.2">
      <c r="A173" s="162"/>
      <c r="B173" s="162"/>
      <c r="C173" s="162"/>
      <c r="D173" s="162"/>
      <c r="E173" s="162"/>
      <c r="F173" s="162"/>
      <c r="G173" s="162"/>
    </row>
    <row r="174" spans="1:7" ht="11.25" customHeight="1" x14ac:dyDescent="0.2">
      <c r="A174" s="162"/>
      <c r="B174" s="162"/>
      <c r="C174" s="162"/>
      <c r="D174" s="162"/>
      <c r="E174" s="162"/>
      <c r="F174" s="162"/>
      <c r="G174" s="162"/>
    </row>
    <row r="175" spans="1:7" ht="11.25" customHeight="1" x14ac:dyDescent="0.2">
      <c r="A175" s="162"/>
      <c r="B175" s="162"/>
      <c r="C175" s="162"/>
      <c r="D175" s="162"/>
      <c r="E175" s="162"/>
      <c r="F175" s="162"/>
      <c r="G175" s="162"/>
    </row>
    <row r="176" spans="1:7" ht="11.25" customHeight="1" x14ac:dyDescent="0.2">
      <c r="A176" s="141"/>
      <c r="B176" s="141"/>
      <c r="C176" s="141"/>
      <c r="D176" s="141"/>
      <c r="E176" s="141"/>
      <c r="F176" s="141"/>
      <c r="G176" s="141"/>
    </row>
    <row r="177" spans="1:7" ht="11.25" customHeight="1" x14ac:dyDescent="0.2">
      <c r="A177" s="141"/>
      <c r="B177" s="141"/>
      <c r="C177" s="141"/>
      <c r="D177" s="141"/>
      <c r="E177" s="141"/>
      <c r="F177" s="141"/>
      <c r="G177" s="141"/>
    </row>
  </sheetData>
  <mergeCells count="2">
    <mergeCell ref="A1:G1"/>
    <mergeCell ref="A172:G175"/>
  </mergeCells>
  <printOptions horizontalCentered="1"/>
  <pageMargins left="0.19685039370078741" right="0.19685039370078741" top="0.78740157480314965" bottom="0.39370078740157483" header="0.19685039370078741" footer="0.19685039370078741"/>
  <pageSetup paperSize="9" orientation="portrait" r:id="rId1"/>
  <headerFooter alignWithMargins="0"/>
  <rowBreaks count="1" manualBreakCount="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6"/>
  <sheetViews>
    <sheetView showGridLines="0" zoomScaleNormal="100" workbookViewId="0">
      <selection activeCell="A71" sqref="A71"/>
    </sheetView>
  </sheetViews>
  <sheetFormatPr defaultRowHeight="11.25" customHeight="1" x14ac:dyDescent="0.2"/>
  <cols>
    <col min="1" max="1" width="38" style="48" customWidth="1"/>
    <col min="2" max="3" width="7.7109375" style="2" customWidth="1"/>
    <col min="4" max="4" width="7.42578125" style="1" customWidth="1"/>
    <col min="5" max="16384" width="9.140625" style="1"/>
  </cols>
  <sheetData>
    <row r="1" spans="1:4" s="60" customFormat="1" ht="15" customHeight="1" x14ac:dyDescent="0.2">
      <c r="A1" s="148" t="s">
        <v>13</v>
      </c>
      <c r="B1" s="148"/>
      <c r="C1" s="148"/>
      <c r="D1" s="148"/>
    </row>
    <row r="2" spans="1:4" s="10" customFormat="1" ht="11.25" customHeight="1" x14ac:dyDescent="0.2">
      <c r="A2" s="41"/>
      <c r="B2" s="46">
        <f>'Magazine Categories'!B2:B3</f>
        <v>43800</v>
      </c>
      <c r="C2" s="46">
        <f>'Magazine Categories'!C2:C3</f>
        <v>44166</v>
      </c>
      <c r="D2" s="160" t="s">
        <v>3</v>
      </c>
    </row>
    <row r="3" spans="1:4" s="10" customFormat="1" ht="11.25" customHeight="1" x14ac:dyDescent="0.2">
      <c r="A3" s="41"/>
      <c r="B3" s="46" t="str">
        <f>'Magazine Categories'!B4</f>
        <v>000's</v>
      </c>
      <c r="C3" s="46" t="str">
        <f>'Magazine Categories'!C4</f>
        <v>000's</v>
      </c>
      <c r="D3" s="161"/>
    </row>
    <row r="4" spans="1:4" ht="11.25" customHeight="1" x14ac:dyDescent="0.2">
      <c r="A4" s="43" t="s">
        <v>17</v>
      </c>
      <c r="B4" s="28">
        <f>'Magazines by Category'!B4</f>
        <v>20827</v>
      </c>
      <c r="C4" s="28">
        <f>'Magazines by Category'!C4</f>
        <v>21069</v>
      </c>
      <c r="D4" s="29"/>
    </row>
    <row r="5" spans="1:4" ht="11.25" customHeight="1" x14ac:dyDescent="0.2">
      <c r="A5" s="44"/>
      <c r="B5" s="7"/>
      <c r="C5" s="7"/>
    </row>
    <row r="6" spans="1:4" ht="11.25" customHeight="1" x14ac:dyDescent="0.2">
      <c r="A6" s="73" t="s">
        <v>113</v>
      </c>
      <c r="B6" s="94">
        <v>105</v>
      </c>
      <c r="C6" s="94">
        <v>149</v>
      </c>
      <c r="D6" s="95">
        <v>41.904761904761905</v>
      </c>
    </row>
    <row r="7" spans="1:4" ht="11.25" customHeight="1" x14ac:dyDescent="0.2">
      <c r="A7" s="73" t="s">
        <v>117</v>
      </c>
      <c r="B7" s="94">
        <v>47</v>
      </c>
      <c r="C7" s="94">
        <v>66</v>
      </c>
      <c r="D7" s="95">
        <v>40.425531914893611</v>
      </c>
    </row>
    <row r="8" spans="1:4" ht="11.25" customHeight="1" x14ac:dyDescent="0.2">
      <c r="A8" s="73" t="s">
        <v>118</v>
      </c>
      <c r="B8" s="94">
        <v>43</v>
      </c>
      <c r="C8" s="94">
        <v>58</v>
      </c>
      <c r="D8" s="95">
        <v>34.883720930232556</v>
      </c>
    </row>
    <row r="9" spans="1:4" ht="11.25" customHeight="1" x14ac:dyDescent="0.2">
      <c r="A9" s="73" t="s">
        <v>89</v>
      </c>
      <c r="B9" s="94">
        <v>133</v>
      </c>
      <c r="C9" s="94">
        <v>170</v>
      </c>
      <c r="D9" s="95">
        <v>27.819548872180448</v>
      </c>
    </row>
    <row r="10" spans="1:4" ht="11.25" customHeight="1" x14ac:dyDescent="0.2">
      <c r="A10" s="73" t="s">
        <v>158</v>
      </c>
      <c r="B10" s="94">
        <v>264</v>
      </c>
      <c r="C10" s="94">
        <v>316</v>
      </c>
      <c r="D10" s="95">
        <v>19.696969696969695</v>
      </c>
    </row>
    <row r="11" spans="1:4" ht="11.25" customHeight="1" x14ac:dyDescent="0.2">
      <c r="A11" s="73" t="s">
        <v>108</v>
      </c>
      <c r="B11" s="94">
        <v>118</v>
      </c>
      <c r="C11" s="94">
        <v>137</v>
      </c>
      <c r="D11" s="95">
        <v>16.101694915254235</v>
      </c>
    </row>
    <row r="12" spans="1:4" ht="11.25" customHeight="1" x14ac:dyDescent="0.2">
      <c r="A12" s="73" t="s">
        <v>72</v>
      </c>
      <c r="B12" s="94">
        <v>406</v>
      </c>
      <c r="C12" s="94">
        <v>461</v>
      </c>
      <c r="D12" s="95">
        <v>13.546798029556651</v>
      </c>
    </row>
    <row r="13" spans="1:4" ht="11.25" customHeight="1" x14ac:dyDescent="0.2">
      <c r="A13" s="73" t="s">
        <v>130</v>
      </c>
      <c r="B13" s="94">
        <v>130</v>
      </c>
      <c r="C13" s="94">
        <v>146</v>
      </c>
      <c r="D13" s="95">
        <v>12.307692307692308</v>
      </c>
    </row>
    <row r="14" spans="1:4" ht="11.25" customHeight="1" x14ac:dyDescent="0.2">
      <c r="A14" s="73" t="s">
        <v>77</v>
      </c>
      <c r="B14" s="94">
        <v>104</v>
      </c>
      <c r="C14" s="94">
        <v>112</v>
      </c>
      <c r="D14" s="95">
        <v>7.6923076923076925</v>
      </c>
    </row>
    <row r="15" spans="1:4" ht="11.25" customHeight="1" x14ac:dyDescent="0.2">
      <c r="A15" s="73" t="s">
        <v>159</v>
      </c>
      <c r="B15" s="94">
        <v>139</v>
      </c>
      <c r="C15" s="94">
        <v>149</v>
      </c>
      <c r="D15" s="95">
        <v>7.1942446043165464</v>
      </c>
    </row>
    <row r="16" spans="1:4" ht="11.25" customHeight="1" x14ac:dyDescent="0.2">
      <c r="A16" s="73" t="s">
        <v>71</v>
      </c>
      <c r="B16" s="94">
        <v>475</v>
      </c>
      <c r="C16" s="94">
        <v>479</v>
      </c>
      <c r="D16" s="95">
        <v>0.84210526315789469</v>
      </c>
    </row>
    <row r="17" spans="1:4" ht="11.25" customHeight="1" x14ac:dyDescent="0.2">
      <c r="A17" s="73" t="s">
        <v>100</v>
      </c>
      <c r="B17" s="94">
        <v>294</v>
      </c>
      <c r="C17" s="94">
        <v>287</v>
      </c>
      <c r="D17" s="95">
        <v>-2.3809523809523809</v>
      </c>
    </row>
    <row r="18" spans="1:4" ht="11.25" customHeight="1" x14ac:dyDescent="0.2">
      <c r="A18" s="73" t="s">
        <v>70</v>
      </c>
      <c r="B18" s="94">
        <v>495</v>
      </c>
      <c r="C18" s="94">
        <v>483</v>
      </c>
      <c r="D18" s="95">
        <v>-2.4242424242424243</v>
      </c>
    </row>
    <row r="19" spans="1:4" ht="11.25" customHeight="1" x14ac:dyDescent="0.2">
      <c r="A19" s="73" t="s">
        <v>101</v>
      </c>
      <c r="B19" s="94">
        <v>4573</v>
      </c>
      <c r="C19" s="94">
        <v>4404</v>
      </c>
      <c r="D19" s="95">
        <v>-3.695604635906407</v>
      </c>
    </row>
    <row r="20" spans="1:4" ht="11.25" customHeight="1" x14ac:dyDescent="0.2">
      <c r="A20" s="73" t="s">
        <v>129</v>
      </c>
      <c r="B20" s="94">
        <v>75</v>
      </c>
      <c r="C20" s="94">
        <v>72</v>
      </c>
      <c r="D20" s="95">
        <v>-4</v>
      </c>
    </row>
    <row r="21" spans="1:4" ht="11.25" customHeight="1" x14ac:dyDescent="0.2">
      <c r="A21" s="73" t="s">
        <v>102</v>
      </c>
      <c r="B21" s="94">
        <v>4086</v>
      </c>
      <c r="C21" s="94">
        <v>3903</v>
      </c>
      <c r="D21" s="95">
        <v>-4.4787077826725401</v>
      </c>
    </row>
    <row r="22" spans="1:4" ht="11.25" customHeight="1" x14ac:dyDescent="0.2">
      <c r="A22" s="73" t="s">
        <v>144</v>
      </c>
      <c r="B22" s="94">
        <v>90</v>
      </c>
      <c r="C22" s="94">
        <v>83</v>
      </c>
      <c r="D22" s="95">
        <v>-7.7777777777777777</v>
      </c>
    </row>
    <row r="23" spans="1:4" ht="11.25" customHeight="1" x14ac:dyDescent="0.2">
      <c r="A23" s="73" t="s">
        <v>145</v>
      </c>
      <c r="B23" s="94">
        <v>921</v>
      </c>
      <c r="C23" s="94">
        <v>834</v>
      </c>
      <c r="D23" s="95">
        <v>-9.4462540716612384</v>
      </c>
    </row>
    <row r="24" spans="1:4" ht="11.25" customHeight="1" x14ac:dyDescent="0.2">
      <c r="A24" s="73" t="s">
        <v>88</v>
      </c>
      <c r="B24" s="94">
        <v>115</v>
      </c>
      <c r="C24" s="94">
        <v>104</v>
      </c>
      <c r="D24" s="95">
        <v>-9.5652173913043477</v>
      </c>
    </row>
    <row r="25" spans="1:4" ht="11.25" customHeight="1" x14ac:dyDescent="0.2">
      <c r="A25" s="73" t="s">
        <v>160</v>
      </c>
      <c r="B25" s="94">
        <v>217</v>
      </c>
      <c r="C25" s="94">
        <v>194</v>
      </c>
      <c r="D25" s="95">
        <v>-10.599078341013826</v>
      </c>
    </row>
    <row r="29" spans="1:4" s="60" customFormat="1" ht="15" customHeight="1" x14ac:dyDescent="0.2">
      <c r="A29" s="163" t="s">
        <v>14</v>
      </c>
      <c r="B29" s="163"/>
      <c r="C29" s="163"/>
      <c r="D29" s="163"/>
    </row>
    <row r="30" spans="1:4" s="10" customFormat="1" ht="11.25" customHeight="1" x14ac:dyDescent="0.2">
      <c r="A30" s="41"/>
      <c r="B30" s="46">
        <f t="shared" ref="B30:C32" si="0">B2</f>
        <v>43800</v>
      </c>
      <c r="C30" s="46">
        <f t="shared" si="0"/>
        <v>44166</v>
      </c>
      <c r="D30" s="160" t="s">
        <v>3</v>
      </c>
    </row>
    <row r="31" spans="1:4" s="10" customFormat="1" ht="11.25" customHeight="1" x14ac:dyDescent="0.2">
      <c r="A31" s="41"/>
      <c r="B31" s="46" t="str">
        <f t="shared" si="0"/>
        <v>000's</v>
      </c>
      <c r="C31" s="46" t="str">
        <f t="shared" si="0"/>
        <v>000's</v>
      </c>
      <c r="D31" s="161"/>
    </row>
    <row r="32" spans="1:4" ht="11.25" customHeight="1" x14ac:dyDescent="0.2">
      <c r="A32" s="43" t="s">
        <v>17</v>
      </c>
      <c r="B32" s="28">
        <f t="shared" si="0"/>
        <v>20827</v>
      </c>
      <c r="C32" s="28">
        <f t="shared" si="0"/>
        <v>21069</v>
      </c>
      <c r="D32" s="29"/>
    </row>
    <row r="33" spans="1:4" ht="11.25" customHeight="1" x14ac:dyDescent="0.2">
      <c r="A33" s="44"/>
      <c r="B33" s="7"/>
      <c r="C33" s="7"/>
    </row>
    <row r="34" spans="1:4" ht="11.25" customHeight="1" x14ac:dyDescent="0.2">
      <c r="A34" s="73" t="s">
        <v>98</v>
      </c>
      <c r="B34" s="94">
        <v>74</v>
      </c>
      <c r="C34" s="94">
        <v>31</v>
      </c>
      <c r="D34" s="95">
        <v>-58.108108108108105</v>
      </c>
    </row>
    <row r="35" spans="1:4" ht="11.25" customHeight="1" x14ac:dyDescent="0.2">
      <c r="A35" s="73" t="s">
        <v>93</v>
      </c>
      <c r="B35" s="94">
        <v>119</v>
      </c>
      <c r="C35" s="94">
        <v>51</v>
      </c>
      <c r="D35" s="95">
        <v>-57.142857142857139</v>
      </c>
    </row>
    <row r="36" spans="1:4" ht="11.25" customHeight="1" x14ac:dyDescent="0.2">
      <c r="A36" s="73" t="s">
        <v>154</v>
      </c>
      <c r="B36" s="94">
        <v>234</v>
      </c>
      <c r="C36" s="94">
        <v>113</v>
      </c>
      <c r="D36" s="95">
        <v>-51.709401709401718</v>
      </c>
    </row>
    <row r="37" spans="1:4" ht="11.25" customHeight="1" x14ac:dyDescent="0.2">
      <c r="A37" s="73" t="s">
        <v>139</v>
      </c>
      <c r="B37" s="94">
        <v>288</v>
      </c>
      <c r="C37" s="94">
        <v>141</v>
      </c>
      <c r="D37" s="95">
        <v>-51.041666666666664</v>
      </c>
    </row>
    <row r="38" spans="1:4" ht="11.25" customHeight="1" x14ac:dyDescent="0.2">
      <c r="A38" s="73" t="s">
        <v>121</v>
      </c>
      <c r="B38" s="94">
        <v>243</v>
      </c>
      <c r="C38" s="94">
        <v>122</v>
      </c>
      <c r="D38" s="95">
        <v>-49.794238683127574</v>
      </c>
    </row>
    <row r="39" spans="1:4" ht="11.25" customHeight="1" x14ac:dyDescent="0.2">
      <c r="A39" s="73" t="s">
        <v>156</v>
      </c>
      <c r="B39" s="94">
        <v>283</v>
      </c>
      <c r="C39" s="94">
        <v>154</v>
      </c>
      <c r="D39" s="95">
        <v>-45.583038869257955</v>
      </c>
    </row>
    <row r="40" spans="1:4" ht="11.25" customHeight="1" x14ac:dyDescent="0.2">
      <c r="A40" s="73" t="s">
        <v>73</v>
      </c>
      <c r="B40" s="94">
        <v>603</v>
      </c>
      <c r="C40" s="94">
        <v>329</v>
      </c>
      <c r="D40" s="95">
        <v>-45.439469320066337</v>
      </c>
    </row>
    <row r="41" spans="1:4" ht="11.25" customHeight="1" x14ac:dyDescent="0.2">
      <c r="A41" s="73" t="s">
        <v>140</v>
      </c>
      <c r="B41" s="94">
        <v>1250</v>
      </c>
      <c r="C41" s="94">
        <v>684</v>
      </c>
      <c r="D41" s="95">
        <v>-45.28</v>
      </c>
    </row>
    <row r="42" spans="1:4" ht="11.25" customHeight="1" x14ac:dyDescent="0.2">
      <c r="A42" s="73" t="s">
        <v>137</v>
      </c>
      <c r="B42" s="94">
        <v>133</v>
      </c>
      <c r="C42" s="94">
        <v>74</v>
      </c>
      <c r="D42" s="95">
        <v>-44.360902255639097</v>
      </c>
    </row>
    <row r="43" spans="1:4" ht="11.25" customHeight="1" x14ac:dyDescent="0.2">
      <c r="A43" s="73" t="s">
        <v>127</v>
      </c>
      <c r="B43" s="94">
        <v>198</v>
      </c>
      <c r="C43" s="94">
        <v>112</v>
      </c>
      <c r="D43" s="95">
        <v>-43.43434343434344</v>
      </c>
    </row>
    <row r="44" spans="1:4" ht="11.25" customHeight="1" x14ac:dyDescent="0.2">
      <c r="A44" s="73" t="s">
        <v>122</v>
      </c>
      <c r="B44" s="94">
        <v>113</v>
      </c>
      <c r="C44" s="94">
        <v>64</v>
      </c>
      <c r="D44" s="95">
        <v>-43.362831858407077</v>
      </c>
    </row>
    <row r="45" spans="1:4" ht="11.25" customHeight="1" x14ac:dyDescent="0.2">
      <c r="A45" s="73" t="s">
        <v>91</v>
      </c>
      <c r="B45" s="94">
        <v>108</v>
      </c>
      <c r="C45" s="94">
        <v>62</v>
      </c>
      <c r="D45" s="95">
        <v>-42.592592592592595</v>
      </c>
    </row>
    <row r="46" spans="1:4" ht="11.25" customHeight="1" x14ac:dyDescent="0.2">
      <c r="A46" s="73" t="s">
        <v>96</v>
      </c>
      <c r="B46" s="94">
        <v>249</v>
      </c>
      <c r="C46" s="94">
        <v>148</v>
      </c>
      <c r="D46" s="95">
        <v>-40.562248995983936</v>
      </c>
    </row>
    <row r="47" spans="1:4" ht="11.25" customHeight="1" x14ac:dyDescent="0.2">
      <c r="A47" s="73" t="s">
        <v>151</v>
      </c>
      <c r="B47" s="94">
        <v>148</v>
      </c>
      <c r="C47" s="94">
        <v>88</v>
      </c>
      <c r="D47" s="95">
        <v>-40.54054054054054</v>
      </c>
    </row>
    <row r="48" spans="1:4" ht="11.25" customHeight="1" x14ac:dyDescent="0.2">
      <c r="A48" s="73" t="s">
        <v>150</v>
      </c>
      <c r="B48" s="94">
        <v>48</v>
      </c>
      <c r="C48" s="94">
        <v>29</v>
      </c>
      <c r="D48" s="95">
        <v>-39.583333333333329</v>
      </c>
    </row>
    <row r="49" spans="1:4" ht="11.25" customHeight="1" x14ac:dyDescent="0.2">
      <c r="A49" s="73" t="s">
        <v>124</v>
      </c>
      <c r="B49" s="94">
        <v>126</v>
      </c>
      <c r="C49" s="94">
        <v>77</v>
      </c>
      <c r="D49" s="95">
        <v>-38.888888888888893</v>
      </c>
    </row>
    <row r="50" spans="1:4" ht="11.25" customHeight="1" x14ac:dyDescent="0.2">
      <c r="A50" s="73" t="s">
        <v>107</v>
      </c>
      <c r="B50" s="94">
        <v>162</v>
      </c>
      <c r="C50" s="94">
        <v>100</v>
      </c>
      <c r="D50" s="95">
        <v>-38.271604938271601</v>
      </c>
    </row>
    <row r="51" spans="1:4" ht="11.25" customHeight="1" x14ac:dyDescent="0.2">
      <c r="A51" s="73" t="s">
        <v>141</v>
      </c>
      <c r="B51" s="94">
        <v>644</v>
      </c>
      <c r="C51" s="94">
        <v>399</v>
      </c>
      <c r="D51" s="95">
        <v>-38.04347826086957</v>
      </c>
    </row>
    <row r="52" spans="1:4" ht="11.25" customHeight="1" x14ac:dyDescent="0.2">
      <c r="A52" s="73" t="s">
        <v>92</v>
      </c>
      <c r="B52" s="94">
        <v>105</v>
      </c>
      <c r="C52" s="94">
        <v>66</v>
      </c>
      <c r="D52" s="95">
        <v>-37.142857142857146</v>
      </c>
    </row>
    <row r="53" spans="1:4" ht="11.25" customHeight="1" x14ac:dyDescent="0.2">
      <c r="A53" s="73" t="s">
        <v>84</v>
      </c>
      <c r="B53" s="94">
        <v>337</v>
      </c>
      <c r="C53" s="94">
        <v>212</v>
      </c>
      <c r="D53" s="95">
        <v>-37.091988130563799</v>
      </c>
    </row>
    <row r="56" spans="1:4" ht="11.25" customHeight="1" x14ac:dyDescent="0.2">
      <c r="A56" s="45" t="str">
        <f>"Source: Roy Morgan Single Source 12m to "&amp;TEXT(B2,"mmmm yyyy")&amp;" and 12m to "&amp;TEXT(C2,"mmmm yyyy")&amp;""</f>
        <v>Source: Roy Morgan Single Source 12m to December 2019 and 12m to December 2020</v>
      </c>
    </row>
  </sheetData>
  <mergeCells count="4">
    <mergeCell ref="A1:D1"/>
    <mergeCell ref="A29:D29"/>
    <mergeCell ref="D2:D3"/>
    <mergeCell ref="D30:D31"/>
  </mergeCells>
  <phoneticPr fontId="0"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3"/>
  <sheetViews>
    <sheetView showGridLines="0" zoomScaleNormal="100" zoomScaleSheetLayoutView="100" workbookViewId="0">
      <selection activeCell="A117" sqref="A117"/>
    </sheetView>
  </sheetViews>
  <sheetFormatPr defaultRowHeight="11.25" customHeight="1" x14ac:dyDescent="0.2"/>
  <cols>
    <col min="1" max="1" width="38" style="52" customWidth="1"/>
    <col min="2" max="2" width="7.7109375" style="4" customWidth="1"/>
    <col min="3" max="16384" width="9.140625" style="4"/>
  </cols>
  <sheetData>
    <row r="1" spans="1:2" s="62" customFormat="1" ht="15" customHeight="1" x14ac:dyDescent="0.2">
      <c r="A1" s="164" t="s">
        <v>20</v>
      </c>
      <c r="B1" s="164"/>
    </row>
    <row r="2" spans="1:2" s="3" customFormat="1" ht="11.25" customHeight="1" x14ac:dyDescent="0.2">
      <c r="A2" s="50"/>
      <c r="B2" s="49">
        <v>44166</v>
      </c>
    </row>
    <row r="3" spans="1:2" s="3" customFormat="1" ht="11.25" customHeight="1" x14ac:dyDescent="0.2">
      <c r="A3" s="50"/>
      <c r="B3" s="30" t="s">
        <v>21</v>
      </c>
    </row>
    <row r="4" spans="1:2" ht="11.25" customHeight="1" x14ac:dyDescent="0.2">
      <c r="A4" s="51" t="s">
        <v>17</v>
      </c>
      <c r="B4" s="33">
        <v>21069</v>
      </c>
    </row>
    <row r="5" spans="1:2" ht="11.25" customHeight="1" x14ac:dyDescent="0.2">
      <c r="A5" s="44"/>
      <c r="B5" s="14"/>
    </row>
    <row r="6" spans="1:2" ht="11.25" customHeight="1" x14ac:dyDescent="0.2">
      <c r="A6" s="73" t="s">
        <v>101</v>
      </c>
      <c r="B6" s="96">
        <v>4404</v>
      </c>
    </row>
    <row r="7" spans="1:2" ht="11.25" customHeight="1" x14ac:dyDescent="0.2">
      <c r="A7" s="73" t="s">
        <v>102</v>
      </c>
      <c r="B7" s="96">
        <v>3903</v>
      </c>
    </row>
    <row r="8" spans="1:2" ht="11.25" customHeight="1" x14ac:dyDescent="0.2">
      <c r="A8" s="73" t="s">
        <v>86</v>
      </c>
      <c r="B8" s="96">
        <v>1326</v>
      </c>
    </row>
    <row r="9" spans="1:2" ht="11.25" customHeight="1" x14ac:dyDescent="0.2">
      <c r="A9" s="73" t="s">
        <v>95</v>
      </c>
      <c r="B9" s="96">
        <v>1268</v>
      </c>
    </row>
    <row r="10" spans="1:2" ht="11.25" customHeight="1" x14ac:dyDescent="0.2">
      <c r="A10" s="73" t="s">
        <v>66</v>
      </c>
      <c r="B10" s="96">
        <v>1088</v>
      </c>
    </row>
    <row r="11" spans="1:2" ht="11.25" customHeight="1" x14ac:dyDescent="0.2">
      <c r="A11" s="73" t="s">
        <v>145</v>
      </c>
      <c r="B11" s="96">
        <v>834</v>
      </c>
    </row>
    <row r="12" spans="1:2" ht="11.25" customHeight="1" x14ac:dyDescent="0.2">
      <c r="A12" s="73" t="s">
        <v>67</v>
      </c>
      <c r="B12" s="96">
        <v>722</v>
      </c>
    </row>
    <row r="13" spans="1:2" ht="11.25" customHeight="1" x14ac:dyDescent="0.2">
      <c r="A13" s="73" t="s">
        <v>140</v>
      </c>
      <c r="B13" s="96">
        <v>684</v>
      </c>
    </row>
    <row r="14" spans="1:2" ht="11.25" customHeight="1" x14ac:dyDescent="0.2">
      <c r="A14" s="73" t="s">
        <v>68</v>
      </c>
      <c r="B14" s="96">
        <v>630</v>
      </c>
    </row>
    <row r="15" spans="1:2" ht="11.25" customHeight="1" x14ac:dyDescent="0.2">
      <c r="A15" s="73" t="s">
        <v>146</v>
      </c>
      <c r="B15" s="96">
        <v>500</v>
      </c>
    </row>
    <row r="16" spans="1:2" ht="11.25" customHeight="1" x14ac:dyDescent="0.2">
      <c r="A16" s="73" t="s">
        <v>70</v>
      </c>
      <c r="B16" s="96">
        <v>483</v>
      </c>
    </row>
    <row r="17" spans="1:2" ht="11.25" customHeight="1" x14ac:dyDescent="0.2">
      <c r="A17" s="73" t="s">
        <v>71</v>
      </c>
      <c r="B17" s="96">
        <v>479</v>
      </c>
    </row>
    <row r="18" spans="1:2" ht="11.25" customHeight="1" x14ac:dyDescent="0.2">
      <c r="A18" s="73" t="s">
        <v>147</v>
      </c>
      <c r="B18" s="96">
        <v>479</v>
      </c>
    </row>
    <row r="19" spans="1:2" ht="11.25" customHeight="1" x14ac:dyDescent="0.2">
      <c r="A19" s="73" t="s">
        <v>72</v>
      </c>
      <c r="B19" s="96">
        <v>461</v>
      </c>
    </row>
    <row r="20" spans="1:2" ht="11.25" customHeight="1" x14ac:dyDescent="0.2">
      <c r="A20" s="73" t="s">
        <v>69</v>
      </c>
      <c r="B20" s="96">
        <v>456</v>
      </c>
    </row>
    <row r="21" spans="1:2" ht="11.25" customHeight="1" x14ac:dyDescent="0.2">
      <c r="A21" s="73" t="s">
        <v>104</v>
      </c>
      <c r="B21" s="96">
        <v>447</v>
      </c>
    </row>
    <row r="22" spans="1:2" ht="11.25" customHeight="1" x14ac:dyDescent="0.2">
      <c r="A22" s="73" t="s">
        <v>141</v>
      </c>
      <c r="B22" s="96">
        <v>399</v>
      </c>
    </row>
    <row r="23" spans="1:2" ht="11.25" customHeight="1" x14ac:dyDescent="0.2">
      <c r="A23" s="73" t="s">
        <v>138</v>
      </c>
      <c r="B23" s="96">
        <v>373</v>
      </c>
    </row>
    <row r="24" spans="1:2" ht="11.25" customHeight="1" x14ac:dyDescent="0.2">
      <c r="A24" s="73" t="s">
        <v>85</v>
      </c>
      <c r="B24" s="96">
        <v>355</v>
      </c>
    </row>
    <row r="25" spans="1:2" ht="11.25" customHeight="1" x14ac:dyDescent="0.2">
      <c r="A25" s="73" t="s">
        <v>94</v>
      </c>
      <c r="B25" s="96">
        <v>352</v>
      </c>
    </row>
    <row r="26" spans="1:2" ht="11.25" customHeight="1" x14ac:dyDescent="0.2">
      <c r="A26" s="73" t="s">
        <v>73</v>
      </c>
      <c r="B26" s="96">
        <v>329</v>
      </c>
    </row>
    <row r="27" spans="1:2" ht="11.25" customHeight="1" x14ac:dyDescent="0.2">
      <c r="A27" s="73" t="s">
        <v>158</v>
      </c>
      <c r="B27" s="96">
        <v>316</v>
      </c>
    </row>
    <row r="28" spans="1:2" ht="11.25" customHeight="1" x14ac:dyDescent="0.2">
      <c r="A28" s="73" t="s">
        <v>100</v>
      </c>
      <c r="B28" s="96">
        <v>287</v>
      </c>
    </row>
    <row r="29" spans="1:2" ht="11.25" customHeight="1" x14ac:dyDescent="0.2">
      <c r="A29" s="73" t="s">
        <v>80</v>
      </c>
      <c r="B29" s="96">
        <v>266</v>
      </c>
    </row>
    <row r="30" spans="1:2" ht="11.25" customHeight="1" x14ac:dyDescent="0.2">
      <c r="A30" s="73" t="s">
        <v>110</v>
      </c>
      <c r="B30" s="96">
        <v>236</v>
      </c>
    </row>
    <row r="31" spans="1:2" ht="11.25" customHeight="1" x14ac:dyDescent="0.2">
      <c r="A31" s="73" t="s">
        <v>149</v>
      </c>
      <c r="B31" s="96">
        <v>233</v>
      </c>
    </row>
    <row r="32" spans="1:2" ht="11.25" customHeight="1" x14ac:dyDescent="0.2">
      <c r="A32" s="73" t="s">
        <v>79</v>
      </c>
      <c r="B32" s="96">
        <v>215</v>
      </c>
    </row>
    <row r="33" spans="1:2" ht="11.25" customHeight="1" x14ac:dyDescent="0.2">
      <c r="A33" s="73" t="s">
        <v>87</v>
      </c>
      <c r="B33" s="96">
        <v>213</v>
      </c>
    </row>
    <row r="34" spans="1:2" ht="11.25" customHeight="1" x14ac:dyDescent="0.2">
      <c r="A34" s="73" t="s">
        <v>84</v>
      </c>
      <c r="B34" s="96">
        <v>212</v>
      </c>
    </row>
    <row r="35" spans="1:2" ht="11.25" customHeight="1" x14ac:dyDescent="0.2">
      <c r="A35" s="73" t="s">
        <v>109</v>
      </c>
      <c r="B35" s="96">
        <v>199</v>
      </c>
    </row>
    <row r="36" spans="1:2" ht="11.25" customHeight="1" x14ac:dyDescent="0.2">
      <c r="A36" s="73" t="s">
        <v>105</v>
      </c>
      <c r="B36" s="96">
        <v>198</v>
      </c>
    </row>
    <row r="37" spans="1:2" ht="11.25" customHeight="1" x14ac:dyDescent="0.2">
      <c r="A37" s="73" t="s">
        <v>160</v>
      </c>
      <c r="B37" s="96">
        <v>194</v>
      </c>
    </row>
    <row r="38" spans="1:2" ht="11.25" customHeight="1" x14ac:dyDescent="0.2">
      <c r="A38" s="73" t="s">
        <v>148</v>
      </c>
      <c r="B38" s="96">
        <v>185</v>
      </c>
    </row>
    <row r="39" spans="1:2" ht="11.25" customHeight="1" x14ac:dyDescent="0.2">
      <c r="A39" s="73" t="s">
        <v>106</v>
      </c>
      <c r="B39" s="96">
        <v>182</v>
      </c>
    </row>
    <row r="40" spans="1:2" ht="11.25" customHeight="1" x14ac:dyDescent="0.2">
      <c r="A40" s="73" t="s">
        <v>90</v>
      </c>
      <c r="B40" s="96">
        <v>179</v>
      </c>
    </row>
    <row r="41" spans="1:2" ht="11.25" customHeight="1" x14ac:dyDescent="0.2">
      <c r="A41" s="73" t="s">
        <v>89</v>
      </c>
      <c r="B41" s="96">
        <v>170</v>
      </c>
    </row>
    <row r="42" spans="1:2" ht="11.25" customHeight="1" x14ac:dyDescent="0.2">
      <c r="A42" s="73" t="s">
        <v>76</v>
      </c>
      <c r="B42" s="96">
        <v>168</v>
      </c>
    </row>
    <row r="43" spans="1:2" ht="11.25" customHeight="1" x14ac:dyDescent="0.2">
      <c r="A43" s="73" t="s">
        <v>143</v>
      </c>
      <c r="B43" s="96">
        <v>158</v>
      </c>
    </row>
    <row r="44" spans="1:2" ht="11.25" customHeight="1" x14ac:dyDescent="0.2">
      <c r="A44" s="73" t="s">
        <v>125</v>
      </c>
      <c r="B44" s="96">
        <v>157</v>
      </c>
    </row>
    <row r="45" spans="1:2" ht="11.25" customHeight="1" x14ac:dyDescent="0.2">
      <c r="A45" s="73" t="s">
        <v>156</v>
      </c>
      <c r="B45" s="96">
        <v>154</v>
      </c>
    </row>
    <row r="46" spans="1:2" ht="11.25" customHeight="1" x14ac:dyDescent="0.2">
      <c r="A46" s="73" t="s">
        <v>159</v>
      </c>
      <c r="B46" s="96">
        <v>149</v>
      </c>
    </row>
    <row r="47" spans="1:2" ht="11.25" customHeight="1" x14ac:dyDescent="0.2">
      <c r="A47" s="73" t="s">
        <v>113</v>
      </c>
      <c r="B47" s="96">
        <v>149</v>
      </c>
    </row>
    <row r="48" spans="1:2" ht="11.25" customHeight="1" x14ac:dyDescent="0.2">
      <c r="A48" s="73" t="s">
        <v>96</v>
      </c>
      <c r="B48" s="96">
        <v>148</v>
      </c>
    </row>
    <row r="49" spans="1:2" ht="11.25" customHeight="1" x14ac:dyDescent="0.2">
      <c r="A49" s="73" t="s">
        <v>123</v>
      </c>
      <c r="B49" s="96">
        <v>146</v>
      </c>
    </row>
    <row r="50" spans="1:2" ht="11.25" customHeight="1" x14ac:dyDescent="0.2">
      <c r="A50" s="73" t="s">
        <v>130</v>
      </c>
      <c r="B50" s="96">
        <v>146</v>
      </c>
    </row>
    <row r="51" spans="1:2" ht="11.25" customHeight="1" x14ac:dyDescent="0.2">
      <c r="A51" s="73" t="s">
        <v>139</v>
      </c>
      <c r="B51" s="96">
        <v>141</v>
      </c>
    </row>
    <row r="52" spans="1:2" ht="11.25" customHeight="1" x14ac:dyDescent="0.2">
      <c r="A52" s="73" t="s">
        <v>108</v>
      </c>
      <c r="B52" s="96">
        <v>137</v>
      </c>
    </row>
    <row r="53" spans="1:2" ht="11.25" customHeight="1" x14ac:dyDescent="0.2">
      <c r="A53" s="73" t="s">
        <v>121</v>
      </c>
      <c r="B53" s="96">
        <v>122</v>
      </c>
    </row>
    <row r="54" spans="1:2" ht="11.25" customHeight="1" x14ac:dyDescent="0.2">
      <c r="A54" s="73" t="s">
        <v>285</v>
      </c>
      <c r="B54" s="96">
        <v>119</v>
      </c>
    </row>
    <row r="55" spans="1:2" ht="11.25" customHeight="1" x14ac:dyDescent="0.2">
      <c r="A55" s="73" t="s">
        <v>154</v>
      </c>
      <c r="B55" s="96">
        <v>113</v>
      </c>
    </row>
    <row r="56" spans="1:2" ht="11.25" customHeight="1" x14ac:dyDescent="0.2">
      <c r="A56" s="73" t="s">
        <v>77</v>
      </c>
      <c r="B56" s="96">
        <v>112</v>
      </c>
    </row>
    <row r="57" spans="1:2" ht="11.25" customHeight="1" x14ac:dyDescent="0.2">
      <c r="A57" s="73" t="s">
        <v>127</v>
      </c>
      <c r="B57" s="96">
        <v>112</v>
      </c>
    </row>
    <row r="58" spans="1:2" ht="11.25" customHeight="1" x14ac:dyDescent="0.2">
      <c r="A58" s="73" t="s">
        <v>88</v>
      </c>
      <c r="B58" s="96">
        <v>104</v>
      </c>
    </row>
    <row r="59" spans="1:2" ht="11.25" customHeight="1" x14ac:dyDescent="0.2">
      <c r="A59" s="73" t="s">
        <v>126</v>
      </c>
      <c r="B59" s="96">
        <v>104</v>
      </c>
    </row>
    <row r="60" spans="1:2" ht="11.25" customHeight="1" x14ac:dyDescent="0.2">
      <c r="A60" s="73" t="s">
        <v>107</v>
      </c>
      <c r="B60" s="96">
        <v>100</v>
      </c>
    </row>
    <row r="61" spans="1:2" ht="11.25" customHeight="1" x14ac:dyDescent="0.2">
      <c r="A61" s="73" t="s">
        <v>114</v>
      </c>
      <c r="B61" s="96">
        <v>96</v>
      </c>
    </row>
    <row r="62" spans="1:2" ht="11.25" customHeight="1" x14ac:dyDescent="0.2">
      <c r="A62" s="73" t="s">
        <v>151</v>
      </c>
      <c r="B62" s="96">
        <v>88</v>
      </c>
    </row>
    <row r="63" spans="1:2" ht="11.25" customHeight="1" x14ac:dyDescent="0.2">
      <c r="A63" s="73" t="s">
        <v>144</v>
      </c>
      <c r="B63" s="96">
        <v>83</v>
      </c>
    </row>
    <row r="64" spans="1:2" ht="11.25" customHeight="1" x14ac:dyDescent="0.2">
      <c r="A64" s="73" t="s">
        <v>124</v>
      </c>
      <c r="B64" s="96">
        <v>77</v>
      </c>
    </row>
    <row r="65" spans="1:2" ht="11.25" customHeight="1" x14ac:dyDescent="0.2">
      <c r="A65" s="73" t="s">
        <v>152</v>
      </c>
      <c r="B65" s="96">
        <v>74</v>
      </c>
    </row>
    <row r="66" spans="1:2" ht="11.25" customHeight="1" x14ac:dyDescent="0.2">
      <c r="A66" s="73" t="s">
        <v>137</v>
      </c>
      <c r="B66" s="96">
        <v>74</v>
      </c>
    </row>
    <row r="67" spans="1:2" ht="11.25" customHeight="1" x14ac:dyDescent="0.2">
      <c r="A67" s="73" t="s">
        <v>129</v>
      </c>
      <c r="B67" s="96">
        <v>72</v>
      </c>
    </row>
    <row r="68" spans="1:2" ht="11.25" customHeight="1" x14ac:dyDescent="0.2">
      <c r="A68" s="73" t="s">
        <v>131</v>
      </c>
      <c r="B68" s="96">
        <v>67</v>
      </c>
    </row>
    <row r="69" spans="1:2" ht="11.25" customHeight="1" x14ac:dyDescent="0.2">
      <c r="A69" s="73" t="s">
        <v>117</v>
      </c>
      <c r="B69" s="96">
        <v>66</v>
      </c>
    </row>
    <row r="70" spans="1:2" ht="11.25" customHeight="1" x14ac:dyDescent="0.2">
      <c r="A70" s="73" t="s">
        <v>92</v>
      </c>
      <c r="B70" s="96">
        <v>66</v>
      </c>
    </row>
    <row r="71" spans="1:2" ht="11.25" customHeight="1" x14ac:dyDescent="0.2">
      <c r="A71" s="73" t="s">
        <v>122</v>
      </c>
      <c r="B71" s="96">
        <v>64</v>
      </c>
    </row>
    <row r="72" spans="1:2" ht="11.25" customHeight="1" x14ac:dyDescent="0.2">
      <c r="A72" s="73" t="s">
        <v>91</v>
      </c>
      <c r="B72" s="96">
        <v>62</v>
      </c>
    </row>
    <row r="73" spans="1:2" ht="11.25" customHeight="1" x14ac:dyDescent="0.2">
      <c r="A73" s="73" t="s">
        <v>118</v>
      </c>
      <c r="B73" s="96">
        <v>58</v>
      </c>
    </row>
    <row r="74" spans="1:2" ht="11.25" customHeight="1" x14ac:dyDescent="0.2">
      <c r="A74" s="73" t="s">
        <v>157</v>
      </c>
      <c r="B74" s="96">
        <v>58</v>
      </c>
    </row>
    <row r="75" spans="1:2" ht="11.25" customHeight="1" x14ac:dyDescent="0.2">
      <c r="A75" s="73" t="s">
        <v>286</v>
      </c>
      <c r="B75" s="96">
        <v>54</v>
      </c>
    </row>
    <row r="76" spans="1:2" ht="11.25" customHeight="1" x14ac:dyDescent="0.2">
      <c r="A76" s="73" t="s">
        <v>93</v>
      </c>
      <c r="B76" s="96">
        <v>51</v>
      </c>
    </row>
    <row r="77" spans="1:2" ht="11.25" customHeight="1" x14ac:dyDescent="0.2">
      <c r="A77" s="73" t="s">
        <v>97</v>
      </c>
      <c r="B77" s="96">
        <v>47</v>
      </c>
    </row>
    <row r="78" spans="1:2" ht="11.25" customHeight="1" x14ac:dyDescent="0.2">
      <c r="A78" s="73" t="s">
        <v>142</v>
      </c>
      <c r="B78" s="96">
        <v>40</v>
      </c>
    </row>
    <row r="79" spans="1:2" ht="11.25" customHeight="1" x14ac:dyDescent="0.2">
      <c r="A79" s="73" t="s">
        <v>98</v>
      </c>
      <c r="B79" s="96">
        <v>31</v>
      </c>
    </row>
    <row r="80" spans="1:2" ht="11.25" customHeight="1" x14ac:dyDescent="0.2">
      <c r="A80" s="73" t="s">
        <v>150</v>
      </c>
      <c r="B80" s="96">
        <v>29</v>
      </c>
    </row>
    <row r="81" spans="1:2" ht="11.25" customHeight="1" x14ac:dyDescent="0.2">
      <c r="A81" s="73" t="s">
        <v>99</v>
      </c>
      <c r="B81" s="96">
        <v>19</v>
      </c>
    </row>
    <row r="82" spans="1:2" ht="11.25" customHeight="1" x14ac:dyDescent="0.2">
      <c r="A82" s="45"/>
      <c r="B82" s="67"/>
    </row>
    <row r="83" spans="1:2" ht="11.25" customHeight="1" x14ac:dyDescent="0.2">
      <c r="A83" s="45" t="str">
        <f>"Source: Roy Morgan Single Source 12m to "&amp;TEXT(B2,"mmmm yyyy")</f>
        <v>Source: Roy Morgan Single Source 12m to December 2020</v>
      </c>
    </row>
  </sheetData>
  <mergeCells count="1">
    <mergeCell ref="A1:B1"/>
  </mergeCells>
  <phoneticPr fontId="4"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rowBreaks count="1" manualBreakCount="1">
    <brk id="67"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46"/>
  <sheetViews>
    <sheetView showGridLines="0" zoomScaleNormal="100" workbookViewId="0">
      <selection activeCell="A86" sqref="A86"/>
    </sheetView>
  </sheetViews>
  <sheetFormatPr defaultRowHeight="11.25" customHeight="1" x14ac:dyDescent="0.2"/>
  <cols>
    <col min="1" max="1" width="38" style="42" customWidth="1"/>
    <col min="2" max="3" width="7.5703125" style="13" customWidth="1"/>
    <col min="4" max="4" width="7.5703125" style="12" customWidth="1"/>
    <col min="5" max="16384" width="9.140625" style="12"/>
  </cols>
  <sheetData>
    <row r="1" spans="1:4" s="61" customFormat="1" ht="15" customHeight="1" x14ac:dyDescent="0.2">
      <c r="A1" s="165" t="s">
        <v>60</v>
      </c>
      <c r="B1" s="165"/>
      <c r="C1" s="165"/>
      <c r="D1" s="165"/>
    </row>
    <row r="2" spans="1:4" s="10" customFormat="1" ht="11.25" customHeight="1" x14ac:dyDescent="0.2">
      <c r="A2" s="41"/>
      <c r="B2" s="46">
        <f>'Mags Top 20'!B2</f>
        <v>43800</v>
      </c>
      <c r="C2" s="46">
        <f>'Mags Top 20'!C2</f>
        <v>44166</v>
      </c>
      <c r="D2" s="160" t="s">
        <v>3</v>
      </c>
    </row>
    <row r="3" spans="1:4" s="10" customFormat="1" ht="11.25" customHeight="1" x14ac:dyDescent="0.2">
      <c r="A3" s="41"/>
      <c r="B3" s="46" t="s">
        <v>21</v>
      </c>
      <c r="C3" s="46" t="s">
        <v>21</v>
      </c>
      <c r="D3" s="161"/>
    </row>
    <row r="4" spans="1:4" ht="11.25" customHeight="1" x14ac:dyDescent="0.2">
      <c r="A4" s="43" t="s">
        <v>17</v>
      </c>
      <c r="B4" s="28">
        <v>20827</v>
      </c>
      <c r="C4" s="28">
        <v>21069</v>
      </c>
      <c r="D4" s="68"/>
    </row>
    <row r="5" spans="1:4" ht="11.25" customHeight="1" x14ac:dyDescent="0.2">
      <c r="B5" s="11"/>
      <c r="C5" s="11"/>
      <c r="D5" s="13"/>
    </row>
    <row r="6" spans="1:4" ht="11.25" customHeight="1" x14ac:dyDescent="0.2">
      <c r="A6" s="85" t="s">
        <v>163</v>
      </c>
      <c r="B6" s="97">
        <v>179</v>
      </c>
      <c r="C6" s="97">
        <v>125</v>
      </c>
      <c r="D6" s="87">
        <f>IF(OR(B6="-",C6="-"),"-",(C6-B6)/B6)</f>
        <v>-0.3016759776536313</v>
      </c>
    </row>
    <row r="7" spans="1:4" ht="11.25" customHeight="1" x14ac:dyDescent="0.2">
      <c r="A7" s="85" t="s">
        <v>164</v>
      </c>
      <c r="B7" s="97">
        <v>326</v>
      </c>
      <c r="C7" s="97">
        <v>221</v>
      </c>
      <c r="D7" s="87">
        <f>IF(OR(B7="-",C7="-"),"-",(C7-B7)/B7)</f>
        <v>-0.32208588957055212</v>
      </c>
    </row>
    <row r="8" spans="1:4" ht="11.25" customHeight="1" x14ac:dyDescent="0.2">
      <c r="A8" s="85" t="s">
        <v>165</v>
      </c>
      <c r="B8" s="97">
        <v>539</v>
      </c>
      <c r="C8" s="97">
        <v>622</v>
      </c>
      <c r="D8" s="87">
        <f>IF(OR(B8="-",C8="-"),"-",(C8-B8)/B8)</f>
        <v>0.15398886827458255</v>
      </c>
    </row>
    <row r="9" spans="1:4" ht="11.25" customHeight="1" x14ac:dyDescent="0.2">
      <c r="A9" s="85" t="s">
        <v>166</v>
      </c>
      <c r="B9" s="97">
        <v>126</v>
      </c>
      <c r="C9" s="97">
        <v>76</v>
      </c>
      <c r="D9" s="87">
        <f>IF(OR(B9="-",C9="-"),"-",(C9-B9)/B9)</f>
        <v>-0.3968253968253968</v>
      </c>
    </row>
    <row r="10" spans="1:4" ht="11.25" customHeight="1" x14ac:dyDescent="0.2">
      <c r="A10" s="85" t="s">
        <v>167</v>
      </c>
      <c r="B10" s="97">
        <v>71</v>
      </c>
      <c r="C10" s="97">
        <v>68</v>
      </c>
      <c r="D10" s="87">
        <f>IF(OR(B10="-",C10="-"),"-",(C10-B10)/B10)</f>
        <v>-4.2253521126760563E-2</v>
      </c>
    </row>
    <row r="11" spans="1:4" ht="11.25" customHeight="1" x14ac:dyDescent="0.2">
      <c r="A11" s="88"/>
      <c r="B11" s="97" t="s">
        <v>65</v>
      </c>
      <c r="C11" s="97" t="s">
        <v>65</v>
      </c>
      <c r="D11" s="87"/>
    </row>
    <row r="12" spans="1:4" ht="11.25" customHeight="1" x14ac:dyDescent="0.2">
      <c r="A12" s="85" t="s">
        <v>168</v>
      </c>
      <c r="B12" s="97">
        <v>819</v>
      </c>
      <c r="C12" s="97">
        <v>770</v>
      </c>
      <c r="D12" s="87">
        <f>IF(OR(B12="-",C12="-"),"-",(C12-B12)/B12)</f>
        <v>-5.9829059829059832E-2</v>
      </c>
    </row>
    <row r="13" spans="1:4" ht="11.25" customHeight="1" x14ac:dyDescent="0.2">
      <c r="A13" s="85" t="s">
        <v>169</v>
      </c>
      <c r="B13" s="97">
        <v>654</v>
      </c>
      <c r="C13" s="97">
        <v>465</v>
      </c>
      <c r="D13" s="87">
        <f>IF(OR(B13="-",C13="-"),"-",(C13-B13)/B13)</f>
        <v>-0.28899082568807338</v>
      </c>
    </row>
    <row r="14" spans="1:4" ht="11.25" customHeight="1" x14ac:dyDescent="0.2">
      <c r="A14" s="85" t="s">
        <v>170</v>
      </c>
      <c r="B14" s="97">
        <v>436</v>
      </c>
      <c r="C14" s="97">
        <v>464</v>
      </c>
      <c r="D14" s="87">
        <f>IF(OR(B14="-",C14="-"),"-",(C14-B14)/B14)</f>
        <v>6.4220183486238536E-2</v>
      </c>
    </row>
    <row r="15" spans="1:4" ht="11.25" customHeight="1" x14ac:dyDescent="0.2">
      <c r="A15" s="85" t="s">
        <v>171</v>
      </c>
      <c r="B15" s="97">
        <v>476</v>
      </c>
      <c r="C15" s="97">
        <v>594</v>
      </c>
      <c r="D15" s="87">
        <f>IF(OR(B15="-",C15="-"),"-",(C15-B15)/B15)</f>
        <v>0.24789915966386555</v>
      </c>
    </row>
    <row r="16" spans="1:4" ht="11.25" customHeight="1" x14ac:dyDescent="0.2">
      <c r="A16" s="88"/>
      <c r="B16" s="97" t="s">
        <v>65</v>
      </c>
      <c r="C16" s="97" t="s">
        <v>65</v>
      </c>
      <c r="D16" s="87"/>
    </row>
    <row r="17" spans="1:4" ht="11.25" customHeight="1" x14ac:dyDescent="0.2">
      <c r="A17" s="85" t="s">
        <v>172</v>
      </c>
      <c r="B17" s="97">
        <v>375</v>
      </c>
      <c r="C17" s="97">
        <v>438</v>
      </c>
      <c r="D17" s="87">
        <f>IF(OR(B17="-",C17="-"),"-",(C17-B17)/B17)</f>
        <v>0.16800000000000001</v>
      </c>
    </row>
    <row r="18" spans="1:4" ht="11.25" customHeight="1" x14ac:dyDescent="0.2">
      <c r="A18" s="88"/>
      <c r="B18" s="97" t="s">
        <v>65</v>
      </c>
      <c r="C18" s="97" t="s">
        <v>65</v>
      </c>
      <c r="D18" s="87"/>
    </row>
    <row r="19" spans="1:4" ht="11.25" customHeight="1" x14ac:dyDescent="0.2">
      <c r="A19" s="85" t="s">
        <v>173</v>
      </c>
      <c r="B19" s="97">
        <v>299</v>
      </c>
      <c r="C19" s="97">
        <v>384</v>
      </c>
      <c r="D19" s="87">
        <f>IF(OR(B19="-",C19="-"),"-",(C19-B19)/B19)</f>
        <v>0.28428093645484948</v>
      </c>
    </row>
    <row r="20" spans="1:4" ht="11.25" customHeight="1" x14ac:dyDescent="0.2">
      <c r="A20" s="88"/>
      <c r="B20" s="97" t="s">
        <v>65</v>
      </c>
      <c r="C20" s="97" t="s">
        <v>65</v>
      </c>
      <c r="D20" s="87"/>
    </row>
    <row r="21" spans="1:4" ht="11.25" customHeight="1" x14ac:dyDescent="0.2">
      <c r="A21" s="85" t="s">
        <v>174</v>
      </c>
      <c r="B21" s="97">
        <v>280</v>
      </c>
      <c r="C21" s="97">
        <v>267</v>
      </c>
      <c r="D21" s="87">
        <f>IF(OR(B21="-",C21="-"),"-",(C21-B21)/B21)</f>
        <v>-4.642857142857143E-2</v>
      </c>
    </row>
    <row r="22" spans="1:4" ht="11.25" customHeight="1" x14ac:dyDescent="0.2">
      <c r="A22" s="85" t="s">
        <v>175</v>
      </c>
      <c r="B22" s="97">
        <v>23</v>
      </c>
      <c r="C22" s="97">
        <v>20</v>
      </c>
      <c r="D22" s="87">
        <f>IF(OR(B22="-",C22="-"),"-",(C22-B22)/B22)</f>
        <v>-0.13043478260869565</v>
      </c>
    </row>
    <row r="23" spans="1:4" ht="11.25" customHeight="1" x14ac:dyDescent="0.2">
      <c r="A23" s="85" t="s">
        <v>176</v>
      </c>
      <c r="B23" s="97">
        <v>214</v>
      </c>
      <c r="C23" s="97">
        <v>215</v>
      </c>
      <c r="D23" s="87">
        <f>IF(OR(B23="-",C23="-"),"-",(C23-B23)/B23)</f>
        <v>4.6728971962616819E-3</v>
      </c>
    </row>
    <row r="24" spans="1:4" ht="11.25" customHeight="1" x14ac:dyDescent="0.2">
      <c r="A24" s="85"/>
      <c r="B24" s="97" t="s">
        <v>65</v>
      </c>
      <c r="C24" s="97" t="s">
        <v>65</v>
      </c>
      <c r="D24" s="87"/>
    </row>
    <row r="25" spans="1:4" ht="11.25" customHeight="1" x14ac:dyDescent="0.2">
      <c r="A25" s="85" t="s">
        <v>177</v>
      </c>
      <c r="B25" s="97">
        <v>239</v>
      </c>
      <c r="C25" s="97">
        <v>215</v>
      </c>
      <c r="D25" s="87">
        <f>IF(OR(B25="-",C25="-"),"-",(C25-B25)/B25)</f>
        <v>-0.100418410041841</v>
      </c>
    </row>
    <row r="26" spans="1:4" ht="11.25" customHeight="1" x14ac:dyDescent="0.2">
      <c r="A26" s="85" t="s">
        <v>178</v>
      </c>
      <c r="B26" s="97">
        <v>223</v>
      </c>
      <c r="C26" s="97">
        <v>196</v>
      </c>
      <c r="D26" s="87">
        <f>IF(OR(B26="-",C26="-"),"-",(C26-B26)/B26)</f>
        <v>-0.1210762331838565</v>
      </c>
    </row>
    <row r="27" spans="1:4" ht="11.25" customHeight="1" x14ac:dyDescent="0.2">
      <c r="A27" s="85"/>
      <c r="B27" s="97" t="s">
        <v>65</v>
      </c>
      <c r="C27" s="97" t="s">
        <v>65</v>
      </c>
      <c r="D27" s="87"/>
    </row>
    <row r="28" spans="1:4" ht="11.25" customHeight="1" x14ac:dyDescent="0.2">
      <c r="A28" s="85" t="s">
        <v>179</v>
      </c>
      <c r="B28" s="97">
        <v>249</v>
      </c>
      <c r="C28" s="97" t="s">
        <v>63</v>
      </c>
      <c r="D28" s="87" t="str">
        <f>IF(OR(B28="-",C28="-"),"-",(C28-B28)/B28)</f>
        <v>-</v>
      </c>
    </row>
    <row r="29" spans="1:4" ht="11.25" customHeight="1" x14ac:dyDescent="0.2">
      <c r="A29" s="85" t="s">
        <v>180</v>
      </c>
      <c r="B29" s="97">
        <v>234</v>
      </c>
      <c r="C29" s="97" t="s">
        <v>63</v>
      </c>
      <c r="D29" s="87" t="str">
        <f>IF(OR(B29="-",C29="-"),"-",(C29-B29)/B29)</f>
        <v>-</v>
      </c>
    </row>
    <row r="30" spans="1:4" ht="11.25" customHeight="1" x14ac:dyDescent="0.2">
      <c r="A30" s="85" t="s">
        <v>181</v>
      </c>
      <c r="B30" s="97">
        <v>180</v>
      </c>
      <c r="C30" s="97">
        <v>207</v>
      </c>
      <c r="D30" s="87">
        <f>IF(OR(B30="-",C30="-"),"-",(C30-B30)/B30)</f>
        <v>0.15</v>
      </c>
    </row>
    <row r="31" spans="1:4" ht="11.25" customHeight="1" x14ac:dyDescent="0.2">
      <c r="A31" s="85" t="s">
        <v>182</v>
      </c>
      <c r="B31" s="97">
        <v>170</v>
      </c>
      <c r="C31" s="97">
        <v>185</v>
      </c>
      <c r="D31" s="87">
        <f>IF(OR(B31="-",C31="-"),"-",(C31-B31)/B31)</f>
        <v>8.8235294117647065E-2</v>
      </c>
    </row>
    <row r="32" spans="1:4" ht="11.25" customHeight="1" x14ac:dyDescent="0.2">
      <c r="A32" s="85"/>
      <c r="B32" s="97"/>
      <c r="C32" s="97"/>
      <c r="D32" s="87"/>
    </row>
    <row r="33" spans="1:4" ht="11.25" customHeight="1" x14ac:dyDescent="0.2">
      <c r="A33" s="85" t="s">
        <v>287</v>
      </c>
      <c r="B33" s="97">
        <v>83</v>
      </c>
      <c r="C33" s="97">
        <v>46</v>
      </c>
      <c r="D33" s="87">
        <f>IF(OR(B33="-",C33="-"),"-",(C33-B33)/B33)</f>
        <v>-0.44578313253012047</v>
      </c>
    </row>
    <row r="34" spans="1:4" ht="11.25" customHeight="1" x14ac:dyDescent="0.2">
      <c r="A34" s="85"/>
      <c r="B34" s="97" t="s">
        <v>65</v>
      </c>
      <c r="C34" s="97" t="s">
        <v>65</v>
      </c>
      <c r="D34" s="87"/>
    </row>
    <row r="35" spans="1:4" s="10" customFormat="1" ht="11.25" customHeight="1" x14ac:dyDescent="0.2">
      <c r="A35" s="88" t="s">
        <v>183</v>
      </c>
      <c r="B35" s="98">
        <v>3938</v>
      </c>
      <c r="C35" s="98">
        <v>3837</v>
      </c>
      <c r="D35" s="90">
        <f>IF(OR(B35="-",C35="-"),"-",(C35-B35)/B35)</f>
        <v>-2.5647536820721177E-2</v>
      </c>
    </row>
    <row r="38" spans="1:4" ht="11.25" customHeight="1" x14ac:dyDescent="0.2">
      <c r="A38" s="45" t="str">
        <f>"Source: Roy Morgan Single Source 12m to "&amp;TEXT(B2,"mmmm yyyy")&amp;" and 12m to "&amp;TEXT(C2,"mmmm yyyy")&amp;""</f>
        <v>Source: Roy Morgan Single Source 12m to December 2019 and 12m to December 2020</v>
      </c>
    </row>
    <row r="41" spans="1:4" ht="11.25" customHeight="1" x14ac:dyDescent="0.2">
      <c r="A41" s="162" t="s">
        <v>61</v>
      </c>
      <c r="B41" s="162"/>
      <c r="C41" s="162"/>
      <c r="D41" s="162"/>
    </row>
    <row r="42" spans="1:4" ht="11.25" customHeight="1" x14ac:dyDescent="0.2">
      <c r="A42" s="162"/>
      <c r="B42" s="162"/>
      <c r="C42" s="162"/>
      <c r="D42" s="162"/>
    </row>
    <row r="43" spans="1:4" ht="11.25" customHeight="1" x14ac:dyDescent="0.2">
      <c r="A43" s="162"/>
      <c r="B43" s="162"/>
      <c r="C43" s="162"/>
      <c r="D43" s="162"/>
    </row>
    <row r="44" spans="1:4" ht="11.25" customHeight="1" x14ac:dyDescent="0.2">
      <c r="A44" s="162"/>
      <c r="B44" s="162"/>
      <c r="C44" s="162"/>
      <c r="D44" s="162"/>
    </row>
    <row r="45" spans="1:4" ht="11.25" customHeight="1" x14ac:dyDescent="0.2">
      <c r="A45" s="162"/>
      <c r="B45" s="162"/>
      <c r="C45" s="162"/>
      <c r="D45" s="162"/>
    </row>
    <row r="46" spans="1:4" ht="11.25" customHeight="1" x14ac:dyDescent="0.2">
      <c r="A46" s="162"/>
      <c r="B46" s="162"/>
      <c r="C46" s="162"/>
      <c r="D46" s="162"/>
    </row>
  </sheetData>
  <mergeCells count="3">
    <mergeCell ref="A1:D1"/>
    <mergeCell ref="D2:D3"/>
    <mergeCell ref="A41:D46"/>
  </mergeCells>
  <phoneticPr fontId="0"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election activeCell="A51" sqref="A51"/>
    </sheetView>
  </sheetViews>
  <sheetFormatPr defaultRowHeight="11.25" customHeight="1" x14ac:dyDescent="0.2"/>
  <cols>
    <col min="1" max="1" width="31" style="42" customWidth="1"/>
    <col min="2" max="2" width="4.85546875" style="124" bestFit="1" customWidth="1"/>
    <col min="3" max="4" width="7.5703125" style="13" customWidth="1"/>
    <col min="5" max="5" width="31" style="128" customWidth="1"/>
    <col min="6" max="6" width="4.85546875" style="13" bestFit="1" customWidth="1"/>
    <col min="7" max="7" width="7.5703125" style="13" customWidth="1"/>
    <col min="8" max="16384" width="9.140625" style="12"/>
  </cols>
  <sheetData>
    <row r="1" spans="1:7" s="61" customFormat="1" ht="15" customHeight="1" x14ac:dyDescent="0.2">
      <c r="A1" s="163" t="s">
        <v>55</v>
      </c>
      <c r="B1" s="163"/>
      <c r="C1" s="163"/>
      <c r="D1" s="163"/>
      <c r="E1" s="163"/>
      <c r="F1" s="163"/>
      <c r="G1" s="163"/>
    </row>
    <row r="2" spans="1:7" s="130" customFormat="1" ht="11.25" customHeight="1" x14ac:dyDescent="0.2">
      <c r="A2" s="88"/>
      <c r="B2" s="133"/>
      <c r="C2" s="53">
        <v>43800</v>
      </c>
      <c r="D2" s="134"/>
      <c r="E2" s="135"/>
      <c r="F2" s="134"/>
      <c r="G2" s="53">
        <v>44166</v>
      </c>
    </row>
    <row r="3" spans="1:7" s="130" customFormat="1" ht="11.25" customHeight="1" x14ac:dyDescent="0.2">
      <c r="A3" s="136"/>
      <c r="B3" s="133"/>
      <c r="C3" s="57" t="s">
        <v>21</v>
      </c>
      <c r="D3" s="134"/>
      <c r="E3" s="135"/>
      <c r="F3" s="134"/>
      <c r="G3" s="57" t="s">
        <v>21</v>
      </c>
    </row>
    <row r="4" spans="1:7" s="131" customFormat="1" ht="11.25" customHeight="1" x14ac:dyDescent="0.2">
      <c r="A4" s="137"/>
      <c r="B4" s="138" t="s">
        <v>38</v>
      </c>
      <c r="C4" s="139"/>
      <c r="D4" s="139"/>
      <c r="E4" s="140"/>
      <c r="F4" s="138" t="s">
        <v>38</v>
      </c>
      <c r="G4" s="139"/>
    </row>
    <row r="5" spans="1:7" s="131" customFormat="1" ht="11.25" customHeight="1" x14ac:dyDescent="0.2">
      <c r="A5" s="85" t="s">
        <v>168</v>
      </c>
      <c r="B5" s="99">
        <v>1</v>
      </c>
      <c r="C5" s="86">
        <v>819</v>
      </c>
      <c r="D5" s="86"/>
      <c r="E5" s="85" t="s">
        <v>168</v>
      </c>
      <c r="F5" s="99">
        <v>1</v>
      </c>
      <c r="G5" s="86">
        <v>770</v>
      </c>
    </row>
    <row r="6" spans="1:7" s="131" customFormat="1" ht="11.25" customHeight="1" x14ac:dyDescent="0.2">
      <c r="A6" s="85" t="s">
        <v>169</v>
      </c>
      <c r="B6" s="99">
        <v>2</v>
      </c>
      <c r="C6" s="86">
        <v>654</v>
      </c>
      <c r="D6" s="86"/>
      <c r="E6" s="85" t="s">
        <v>165</v>
      </c>
      <c r="F6" s="99">
        <v>2</v>
      </c>
      <c r="G6" s="86">
        <v>622</v>
      </c>
    </row>
    <row r="7" spans="1:7" s="131" customFormat="1" ht="11.25" customHeight="1" x14ac:dyDescent="0.2">
      <c r="A7" s="85" t="s">
        <v>165</v>
      </c>
      <c r="B7" s="99">
        <v>3</v>
      </c>
      <c r="C7" s="86">
        <v>539</v>
      </c>
      <c r="D7" s="86"/>
      <c r="E7" s="85" t="s">
        <v>171</v>
      </c>
      <c r="F7" s="99">
        <v>3</v>
      </c>
      <c r="G7" s="86">
        <v>594</v>
      </c>
    </row>
    <row r="8" spans="1:7" s="131" customFormat="1" ht="11.25" customHeight="1" x14ac:dyDescent="0.2">
      <c r="A8" s="85" t="s">
        <v>171</v>
      </c>
      <c r="B8" s="99">
        <v>4</v>
      </c>
      <c r="C8" s="86">
        <v>476</v>
      </c>
      <c r="D8" s="86"/>
      <c r="E8" s="85" t="s">
        <v>169</v>
      </c>
      <c r="F8" s="99">
        <v>4</v>
      </c>
      <c r="G8" s="86">
        <v>465</v>
      </c>
    </row>
    <row r="9" spans="1:7" s="131" customFormat="1" ht="11.25" customHeight="1" x14ac:dyDescent="0.2">
      <c r="A9" s="85" t="s">
        <v>170</v>
      </c>
      <c r="B9" s="99">
        <v>5</v>
      </c>
      <c r="C9" s="86">
        <v>436</v>
      </c>
      <c r="D9" s="86"/>
      <c r="E9" s="85" t="s">
        <v>170</v>
      </c>
      <c r="F9" s="99">
        <v>5</v>
      </c>
      <c r="G9" s="86">
        <v>464</v>
      </c>
    </row>
    <row r="10" spans="1:7" s="131" customFormat="1" ht="11.25" customHeight="1" x14ac:dyDescent="0.2">
      <c r="A10" s="85" t="s">
        <v>172</v>
      </c>
      <c r="B10" s="99"/>
      <c r="C10" s="86">
        <v>375</v>
      </c>
      <c r="D10" s="86"/>
      <c r="E10" s="85" t="s">
        <v>172</v>
      </c>
      <c r="F10" s="86"/>
      <c r="G10" s="86">
        <v>438</v>
      </c>
    </row>
    <row r="11" spans="1:7" s="130" customFormat="1" ht="11.25" customHeight="1" x14ac:dyDescent="0.2">
      <c r="A11" s="85" t="s">
        <v>164</v>
      </c>
      <c r="B11" s="133"/>
      <c r="C11" s="86">
        <v>326</v>
      </c>
      <c r="D11" s="134"/>
      <c r="E11" s="85" t="s">
        <v>173</v>
      </c>
      <c r="F11" s="134"/>
      <c r="G11" s="86">
        <v>384</v>
      </c>
    </row>
    <row r="12" spans="1:7" s="130" customFormat="1" ht="11.25" customHeight="1" x14ac:dyDescent="0.2">
      <c r="A12" s="85" t="s">
        <v>173</v>
      </c>
      <c r="B12" s="133"/>
      <c r="C12" s="86">
        <v>299</v>
      </c>
      <c r="D12" s="134"/>
      <c r="E12" s="85" t="s">
        <v>174</v>
      </c>
      <c r="F12" s="134"/>
      <c r="G12" s="86">
        <v>267</v>
      </c>
    </row>
    <row r="13" spans="1:7" s="131" customFormat="1" ht="11.25" customHeight="1" x14ac:dyDescent="0.2">
      <c r="A13" s="85" t="s">
        <v>174</v>
      </c>
      <c r="B13" s="138"/>
      <c r="C13" s="86">
        <v>280</v>
      </c>
      <c r="D13" s="139"/>
      <c r="E13" s="85" t="s">
        <v>164</v>
      </c>
      <c r="F13" s="138"/>
      <c r="G13" s="86">
        <v>221</v>
      </c>
    </row>
    <row r="14" spans="1:7" s="131" customFormat="1" ht="11.25" customHeight="1" x14ac:dyDescent="0.2">
      <c r="A14" s="85" t="s">
        <v>179</v>
      </c>
      <c r="B14" s="99"/>
      <c r="C14" s="86">
        <v>249</v>
      </c>
      <c r="D14" s="86"/>
      <c r="E14" s="85" t="s">
        <v>176</v>
      </c>
      <c r="F14" s="99"/>
      <c r="G14" s="86">
        <v>215</v>
      </c>
    </row>
    <row r="15" spans="1:7" s="131" customFormat="1" ht="11.25" customHeight="1" x14ac:dyDescent="0.2">
      <c r="A15" s="85" t="s">
        <v>177</v>
      </c>
      <c r="B15" s="99"/>
      <c r="C15" s="86">
        <v>239</v>
      </c>
      <c r="D15" s="86"/>
      <c r="E15" s="85" t="s">
        <v>177</v>
      </c>
      <c r="F15" s="99"/>
      <c r="G15" s="86">
        <v>215</v>
      </c>
    </row>
    <row r="16" spans="1:7" s="131" customFormat="1" ht="11.25" customHeight="1" x14ac:dyDescent="0.2">
      <c r="A16" s="85" t="s">
        <v>180</v>
      </c>
      <c r="B16" s="99"/>
      <c r="C16" s="86">
        <v>234</v>
      </c>
      <c r="D16" s="86"/>
      <c r="E16" s="85" t="s">
        <v>181</v>
      </c>
      <c r="F16" s="99"/>
      <c r="G16" s="86">
        <v>207</v>
      </c>
    </row>
    <row r="17" spans="1:7" s="131" customFormat="1" ht="11.25" customHeight="1" x14ac:dyDescent="0.2">
      <c r="A17" s="85" t="s">
        <v>178</v>
      </c>
      <c r="B17" s="99"/>
      <c r="C17" s="86">
        <v>223</v>
      </c>
      <c r="D17" s="86"/>
      <c r="E17" s="85" t="s">
        <v>178</v>
      </c>
      <c r="F17" s="99"/>
      <c r="G17" s="86">
        <v>196</v>
      </c>
    </row>
    <row r="18" spans="1:7" s="131" customFormat="1" ht="11.25" customHeight="1" x14ac:dyDescent="0.2">
      <c r="A18" s="85" t="s">
        <v>176</v>
      </c>
      <c r="B18" s="99"/>
      <c r="C18" s="86">
        <v>214</v>
      </c>
      <c r="D18" s="86"/>
      <c r="E18" s="85" t="s">
        <v>182</v>
      </c>
      <c r="F18" s="99"/>
      <c r="G18" s="86">
        <v>185</v>
      </c>
    </row>
    <row r="19" spans="1:7" s="131" customFormat="1" ht="11.25" customHeight="1" x14ac:dyDescent="0.2">
      <c r="A19" s="85" t="s">
        <v>181</v>
      </c>
      <c r="B19" s="99"/>
      <c r="C19" s="86">
        <v>180</v>
      </c>
      <c r="D19" s="86"/>
      <c r="E19" s="85" t="s">
        <v>163</v>
      </c>
      <c r="F19" s="99"/>
      <c r="G19" s="86">
        <v>125</v>
      </c>
    </row>
    <row r="20" spans="1:7" s="131" customFormat="1" ht="11.25" customHeight="1" x14ac:dyDescent="0.2">
      <c r="A20" s="85" t="s">
        <v>163</v>
      </c>
      <c r="B20" s="99"/>
      <c r="C20" s="86">
        <v>179</v>
      </c>
      <c r="D20" s="86"/>
      <c r="E20" s="85" t="s">
        <v>166</v>
      </c>
      <c r="F20" s="99"/>
      <c r="G20" s="86">
        <v>76</v>
      </c>
    </row>
    <row r="21" spans="1:7" s="131" customFormat="1" ht="11.25" customHeight="1" x14ac:dyDescent="0.2">
      <c r="A21" s="85" t="s">
        <v>182</v>
      </c>
      <c r="B21" s="99"/>
      <c r="C21" s="86">
        <v>170</v>
      </c>
      <c r="D21" s="86"/>
      <c r="E21" s="85" t="s">
        <v>167</v>
      </c>
      <c r="F21" s="99"/>
      <c r="G21" s="86">
        <v>68</v>
      </c>
    </row>
    <row r="22" spans="1:7" s="131" customFormat="1" ht="11.25" customHeight="1" x14ac:dyDescent="0.2">
      <c r="A22" s="85" t="s">
        <v>166</v>
      </c>
      <c r="B22" s="99"/>
      <c r="C22" s="86">
        <v>126</v>
      </c>
      <c r="D22" s="86"/>
      <c r="E22" s="85" t="s">
        <v>287</v>
      </c>
      <c r="F22" s="99"/>
      <c r="G22" s="86">
        <v>46</v>
      </c>
    </row>
    <row r="23" spans="1:7" s="131" customFormat="1" ht="11.25" customHeight="1" x14ac:dyDescent="0.2">
      <c r="A23" s="85" t="s">
        <v>287</v>
      </c>
      <c r="B23" s="99"/>
      <c r="C23" s="86">
        <v>83</v>
      </c>
      <c r="D23" s="86"/>
      <c r="E23" s="85" t="s">
        <v>175</v>
      </c>
      <c r="F23" s="99"/>
      <c r="G23" s="86">
        <v>20</v>
      </c>
    </row>
    <row r="24" spans="1:7" s="131" customFormat="1" ht="11.25" customHeight="1" x14ac:dyDescent="0.2">
      <c r="A24" s="85" t="s">
        <v>167</v>
      </c>
      <c r="B24" s="99"/>
      <c r="C24" s="86">
        <v>71</v>
      </c>
      <c r="D24" s="86"/>
      <c r="E24" s="85" t="s">
        <v>179</v>
      </c>
      <c r="F24" s="99"/>
      <c r="G24" s="86" t="s">
        <v>63</v>
      </c>
    </row>
    <row r="25" spans="1:7" s="131" customFormat="1" ht="11.25" customHeight="1" x14ac:dyDescent="0.2">
      <c r="A25" s="85" t="s">
        <v>175</v>
      </c>
      <c r="B25" s="99"/>
      <c r="C25" s="86">
        <v>23</v>
      </c>
      <c r="D25" s="86"/>
      <c r="E25" s="85" t="s">
        <v>180</v>
      </c>
      <c r="F25" s="99"/>
      <c r="G25" s="86" t="s">
        <v>63</v>
      </c>
    </row>
    <row r="27" spans="1:7" ht="11.25" customHeight="1" x14ac:dyDescent="0.2">
      <c r="A27" s="45" t="str">
        <f>"Source: Roy Morgan Single Source 12m to "&amp;TEXT(C2,"mmmm yyyy")&amp;" and 12m to "&amp;TEXT(G2,"mmmm yyyy")&amp;""</f>
        <v>Source: Roy Morgan Single Source 12m to December 2019 and 12m to December 2020</v>
      </c>
      <c r="B27" s="125"/>
    </row>
    <row r="30" spans="1:7" ht="11.25" customHeight="1" x14ac:dyDescent="0.2">
      <c r="A30" s="162" t="s">
        <v>61</v>
      </c>
      <c r="B30" s="162"/>
      <c r="C30" s="162"/>
      <c r="D30" s="162"/>
      <c r="E30" s="162"/>
      <c r="F30" s="162"/>
      <c r="G30" s="162"/>
    </row>
    <row r="31" spans="1:7" ht="11.25" customHeight="1" x14ac:dyDescent="0.2">
      <c r="A31" s="162"/>
      <c r="B31" s="162"/>
      <c r="C31" s="162"/>
      <c r="D31" s="162"/>
      <c r="E31" s="162"/>
      <c r="F31" s="162"/>
      <c r="G31" s="162"/>
    </row>
    <row r="32" spans="1:7" ht="11.25" customHeight="1" x14ac:dyDescent="0.2">
      <c r="A32" s="162"/>
      <c r="B32" s="162"/>
      <c r="C32" s="162"/>
      <c r="D32" s="162"/>
      <c r="E32" s="162"/>
      <c r="F32" s="162"/>
      <c r="G32" s="162"/>
    </row>
    <row r="33" spans="1:7" ht="11.25" customHeight="1" x14ac:dyDescent="0.2">
      <c r="A33" s="162"/>
      <c r="B33" s="162"/>
      <c r="C33" s="162"/>
      <c r="D33" s="162"/>
      <c r="E33" s="162"/>
      <c r="F33" s="162"/>
      <c r="G33" s="162"/>
    </row>
    <row r="34" spans="1:7" ht="11.25" customHeight="1" x14ac:dyDescent="0.2">
      <c r="A34" s="162"/>
      <c r="B34" s="162"/>
      <c r="C34" s="162"/>
      <c r="D34" s="162"/>
      <c r="E34" s="162"/>
      <c r="F34" s="162"/>
      <c r="G34" s="162"/>
    </row>
    <row r="35" spans="1:7" ht="11.25" customHeight="1" x14ac:dyDescent="0.2">
      <c r="A35" s="141"/>
      <c r="B35" s="141"/>
      <c r="C35" s="141"/>
      <c r="D35" s="141"/>
      <c r="E35" s="141"/>
      <c r="F35" s="141"/>
      <c r="G35" s="141"/>
    </row>
  </sheetData>
  <mergeCells count="2">
    <mergeCell ref="A1:G1"/>
    <mergeCell ref="A30:G34"/>
  </mergeCells>
  <printOptions horizontalCentered="1"/>
  <pageMargins left="0.19685039370078741" right="0.19685039370078741" top="0.78740157480314965"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1"/>
  <sheetViews>
    <sheetView showGridLines="0" zoomScaleNormal="100" workbookViewId="0">
      <selection activeCell="A76" sqref="A76"/>
    </sheetView>
  </sheetViews>
  <sheetFormatPr defaultRowHeight="11.25" x14ac:dyDescent="0.2"/>
  <cols>
    <col min="1" max="1" width="38" style="42" customWidth="1"/>
    <col min="2" max="3" width="7.5703125" style="13" customWidth="1"/>
    <col min="4" max="4" width="7.5703125" style="12" customWidth="1"/>
    <col min="5" max="16384" width="9.140625" style="12"/>
  </cols>
  <sheetData>
    <row r="1" spans="1:6" s="61" customFormat="1" ht="30" customHeight="1" x14ac:dyDescent="0.2">
      <c r="A1" s="165" t="s">
        <v>15</v>
      </c>
      <c r="B1" s="165"/>
      <c r="C1" s="165"/>
      <c r="D1" s="165"/>
    </row>
    <row r="2" spans="1:6" s="10" customFormat="1" ht="11.25" customHeight="1" x14ac:dyDescent="0.2">
      <c r="A2" s="41"/>
      <c r="B2" s="46">
        <v>43800</v>
      </c>
      <c r="C2" s="46">
        <v>44166</v>
      </c>
      <c r="D2" s="160" t="s">
        <v>3</v>
      </c>
    </row>
    <row r="3" spans="1:6" s="10" customFormat="1" ht="11.25" customHeight="1" x14ac:dyDescent="0.2">
      <c r="A3" s="41"/>
      <c r="B3" s="46" t="s">
        <v>21</v>
      </c>
      <c r="C3" s="46" t="s">
        <v>21</v>
      </c>
      <c r="D3" s="161"/>
    </row>
    <row r="4" spans="1:6" ht="11.25" customHeight="1" x14ac:dyDescent="0.2">
      <c r="A4" s="43" t="s">
        <v>17</v>
      </c>
      <c r="B4" s="28">
        <v>20827</v>
      </c>
      <c r="C4" s="28">
        <v>21069</v>
      </c>
      <c r="D4" s="68"/>
      <c r="F4" s="10"/>
    </row>
    <row r="5" spans="1:6" ht="11.25" customHeight="1" x14ac:dyDescent="0.2">
      <c r="A5" s="44"/>
      <c r="B5" s="11"/>
      <c r="C5" s="11"/>
      <c r="D5" s="13"/>
    </row>
    <row r="6" spans="1:6" ht="11.25" customHeight="1" x14ac:dyDescent="0.2">
      <c r="A6" s="85" t="s">
        <v>173</v>
      </c>
      <c r="B6" s="99">
        <v>299</v>
      </c>
      <c r="C6" s="99">
        <v>384</v>
      </c>
      <c r="D6" s="114">
        <v>0.28428093645484948</v>
      </c>
    </row>
    <row r="7" spans="1:6" ht="11.25" customHeight="1" x14ac:dyDescent="0.2">
      <c r="A7" s="85" t="s">
        <v>171</v>
      </c>
      <c r="B7" s="99">
        <v>476</v>
      </c>
      <c r="C7" s="99">
        <v>594</v>
      </c>
      <c r="D7" s="114">
        <v>0.24789915966386555</v>
      </c>
    </row>
    <row r="8" spans="1:6" ht="11.25" customHeight="1" x14ac:dyDescent="0.2">
      <c r="A8" s="85" t="s">
        <v>172</v>
      </c>
      <c r="B8" s="99">
        <v>375</v>
      </c>
      <c r="C8" s="99">
        <v>438</v>
      </c>
      <c r="D8" s="114">
        <v>0.16800000000000001</v>
      </c>
    </row>
    <row r="9" spans="1:6" ht="11.25" customHeight="1" x14ac:dyDescent="0.2">
      <c r="A9" s="85" t="s">
        <v>165</v>
      </c>
      <c r="B9" s="99">
        <v>539</v>
      </c>
      <c r="C9" s="99">
        <v>622</v>
      </c>
      <c r="D9" s="114">
        <v>0.15398886827458255</v>
      </c>
    </row>
    <row r="10" spans="1:6" ht="11.25" customHeight="1" x14ac:dyDescent="0.2">
      <c r="A10" s="85" t="s">
        <v>181</v>
      </c>
      <c r="B10" s="99">
        <v>180</v>
      </c>
      <c r="C10" s="99">
        <v>207</v>
      </c>
      <c r="D10" s="114">
        <v>0.15</v>
      </c>
    </row>
    <row r="11" spans="1:6" ht="11.25" customHeight="1" x14ac:dyDescent="0.2">
      <c r="A11" s="85" t="s">
        <v>182</v>
      </c>
      <c r="B11" s="99">
        <v>170</v>
      </c>
      <c r="C11" s="99">
        <v>185</v>
      </c>
      <c r="D11" s="114">
        <v>8.8235294117647065E-2</v>
      </c>
    </row>
    <row r="12" spans="1:6" ht="11.25" customHeight="1" x14ac:dyDescent="0.2">
      <c r="A12" s="85" t="s">
        <v>170</v>
      </c>
      <c r="B12" s="99">
        <v>436</v>
      </c>
      <c r="C12" s="99">
        <v>464</v>
      </c>
      <c r="D12" s="114">
        <v>6.4220183486238536E-2</v>
      </c>
    </row>
    <row r="13" spans="1:6" ht="11.25" customHeight="1" x14ac:dyDescent="0.2">
      <c r="A13" s="85" t="s">
        <v>176</v>
      </c>
      <c r="B13" s="99">
        <v>214</v>
      </c>
      <c r="C13" s="99">
        <v>215</v>
      </c>
      <c r="D13" s="114">
        <v>4.6728971962616819E-3</v>
      </c>
    </row>
    <row r="14" spans="1:6" ht="11.25" customHeight="1" x14ac:dyDescent="0.2">
      <c r="A14" s="85" t="s">
        <v>167</v>
      </c>
      <c r="B14" s="99">
        <v>71</v>
      </c>
      <c r="C14" s="99">
        <v>68</v>
      </c>
      <c r="D14" s="114">
        <v>-4.2253521126760563E-2</v>
      </c>
    </row>
    <row r="15" spans="1:6" ht="11.25" customHeight="1" x14ac:dyDescent="0.2">
      <c r="A15" s="85" t="s">
        <v>174</v>
      </c>
      <c r="B15" s="99">
        <v>280</v>
      </c>
      <c r="C15" s="99">
        <v>267</v>
      </c>
      <c r="D15" s="114">
        <v>-4.642857142857143E-2</v>
      </c>
    </row>
    <row r="16" spans="1:6" ht="11.25" customHeight="1" x14ac:dyDescent="0.2">
      <c r="A16" s="85" t="s">
        <v>168</v>
      </c>
      <c r="B16" s="99">
        <v>819</v>
      </c>
      <c r="C16" s="99">
        <v>770</v>
      </c>
      <c r="D16" s="114">
        <v>-5.9829059829059832E-2</v>
      </c>
    </row>
    <row r="17" spans="1:5" ht="11.25" customHeight="1" x14ac:dyDescent="0.2">
      <c r="A17" s="85" t="s">
        <v>177</v>
      </c>
      <c r="B17" s="99">
        <v>239</v>
      </c>
      <c r="C17" s="99">
        <v>215</v>
      </c>
      <c r="D17" s="114">
        <v>-0.100418410041841</v>
      </c>
    </row>
    <row r="18" spans="1:5" ht="11.25" customHeight="1" x14ac:dyDescent="0.2">
      <c r="A18" s="85" t="s">
        <v>178</v>
      </c>
      <c r="B18" s="99">
        <v>223</v>
      </c>
      <c r="C18" s="99">
        <v>196</v>
      </c>
      <c r="D18" s="114">
        <v>-0.1210762331838565</v>
      </c>
    </row>
    <row r="19" spans="1:5" ht="11.25" customHeight="1" x14ac:dyDescent="0.2">
      <c r="A19" s="85" t="s">
        <v>175</v>
      </c>
      <c r="B19" s="99">
        <v>23</v>
      </c>
      <c r="C19" s="99">
        <v>20</v>
      </c>
      <c r="D19" s="114">
        <v>-0.13043478260869565</v>
      </c>
    </row>
    <row r="20" spans="1:5" ht="11.25" customHeight="1" x14ac:dyDescent="0.2">
      <c r="A20" s="85" t="s">
        <v>169</v>
      </c>
      <c r="B20" s="99">
        <v>654</v>
      </c>
      <c r="C20" s="99">
        <v>465</v>
      </c>
      <c r="D20" s="114">
        <v>-0.28899082568807338</v>
      </c>
    </row>
    <row r="21" spans="1:5" ht="11.25" customHeight="1" x14ac:dyDescent="0.2">
      <c r="A21" s="85" t="s">
        <v>163</v>
      </c>
      <c r="B21" s="99">
        <v>179</v>
      </c>
      <c r="C21" s="99">
        <v>125</v>
      </c>
      <c r="D21" s="114">
        <v>-0.3016759776536313</v>
      </c>
    </row>
    <row r="22" spans="1:5" ht="11.25" customHeight="1" x14ac:dyDescent="0.2">
      <c r="A22" s="85" t="s">
        <v>164</v>
      </c>
      <c r="B22" s="99">
        <v>326</v>
      </c>
      <c r="C22" s="99">
        <v>221</v>
      </c>
      <c r="D22" s="114">
        <v>-0.32208588957055212</v>
      </c>
      <c r="E22" s="118"/>
    </row>
    <row r="23" spans="1:5" ht="11.25" customHeight="1" x14ac:dyDescent="0.2">
      <c r="A23" s="85" t="s">
        <v>166</v>
      </c>
      <c r="B23" s="99">
        <v>126</v>
      </c>
      <c r="C23" s="99">
        <v>76</v>
      </c>
      <c r="D23" s="114">
        <v>-0.3968253968253968</v>
      </c>
      <c r="E23" s="118"/>
    </row>
    <row r="24" spans="1:5" ht="11.25" customHeight="1" x14ac:dyDescent="0.2">
      <c r="A24" s="85" t="s">
        <v>287</v>
      </c>
      <c r="B24" s="99">
        <v>83</v>
      </c>
      <c r="C24" s="99">
        <v>46</v>
      </c>
      <c r="D24" s="114">
        <v>-0.44578313253012047</v>
      </c>
      <c r="E24" s="118"/>
    </row>
    <row r="25" spans="1:5" ht="11.25" customHeight="1" x14ac:dyDescent="0.2">
      <c r="A25" s="115"/>
      <c r="B25" s="119"/>
      <c r="C25" s="119"/>
      <c r="D25" s="120"/>
      <c r="E25" s="118"/>
    </row>
    <row r="26" spans="1:5" ht="11.25" customHeight="1" x14ac:dyDescent="0.2">
      <c r="A26" s="40"/>
    </row>
    <row r="27" spans="1:5" ht="11.25" customHeight="1" x14ac:dyDescent="0.2">
      <c r="A27" s="45" t="str">
        <f>"Source: Roy Morgan Single Source 12m to "&amp;TEXT(B2,"mmmm yyyy")&amp;" and 12m to "&amp;TEXT(C2,"mmmm yyyy")&amp;""</f>
        <v>Source: Roy Morgan Single Source 12m to December 2019 and 12m to December 2020</v>
      </c>
    </row>
    <row r="28" spans="1:5" ht="11.25" customHeight="1" x14ac:dyDescent="0.2"/>
    <row r="29" spans="1:5" ht="11.25" customHeight="1" x14ac:dyDescent="0.2"/>
    <row r="30" spans="1:5" ht="11.25" customHeight="1" x14ac:dyDescent="0.2"/>
    <row r="40" spans="1:4" x14ac:dyDescent="0.2">
      <c r="A40" s="40"/>
      <c r="B40" s="11"/>
      <c r="C40" s="11"/>
      <c r="D40" s="22"/>
    </row>
    <row r="41" spans="1:4" x14ac:dyDescent="0.2">
      <c r="A41" s="40"/>
      <c r="B41" s="11"/>
      <c r="C41" s="11"/>
      <c r="D41" s="22"/>
    </row>
    <row r="42" spans="1:4" x14ac:dyDescent="0.2">
      <c r="A42" s="40"/>
      <c r="B42" s="11"/>
      <c r="C42" s="11"/>
      <c r="D42" s="22"/>
    </row>
    <row r="43" spans="1:4" x14ac:dyDescent="0.2">
      <c r="A43" s="40"/>
      <c r="B43" s="11"/>
      <c r="C43" s="11"/>
      <c r="D43" s="22"/>
    </row>
    <row r="44" spans="1:4" x14ac:dyDescent="0.2">
      <c r="A44" s="40"/>
      <c r="B44" s="11"/>
      <c r="C44" s="11"/>
      <c r="D44" s="22"/>
    </row>
    <row r="45" spans="1:4" x14ac:dyDescent="0.2">
      <c r="A45" s="40"/>
      <c r="B45" s="11"/>
      <c r="C45" s="11"/>
      <c r="D45" s="22"/>
    </row>
    <row r="46" spans="1:4" x14ac:dyDescent="0.2">
      <c r="A46" s="40"/>
      <c r="B46" s="11"/>
      <c r="C46" s="11"/>
      <c r="D46" s="22"/>
    </row>
    <row r="47" spans="1:4" x14ac:dyDescent="0.2">
      <c r="A47" s="40"/>
      <c r="B47" s="11"/>
      <c r="C47" s="11"/>
      <c r="D47" s="22"/>
    </row>
    <row r="48" spans="1:4" x14ac:dyDescent="0.2">
      <c r="A48" s="40"/>
      <c r="B48" s="11"/>
      <c r="C48" s="11"/>
      <c r="D48" s="22"/>
    </row>
    <row r="49" spans="1:4" x14ac:dyDescent="0.2">
      <c r="A49" s="40"/>
      <c r="B49" s="11"/>
      <c r="C49" s="11"/>
      <c r="D49" s="22"/>
    </row>
    <row r="50" spans="1:4" x14ac:dyDescent="0.2">
      <c r="A50" s="40"/>
      <c r="B50" s="11"/>
      <c r="C50" s="11"/>
      <c r="D50" s="22"/>
    </row>
    <row r="51" spans="1:4" x14ac:dyDescent="0.2">
      <c r="A51" s="40"/>
      <c r="B51" s="11"/>
      <c r="C51" s="11"/>
      <c r="D51" s="22"/>
    </row>
    <row r="52" spans="1:4" x14ac:dyDescent="0.2">
      <c r="A52" s="40"/>
      <c r="B52" s="11"/>
      <c r="C52" s="11"/>
      <c r="D52" s="22"/>
    </row>
    <row r="53" spans="1:4" x14ac:dyDescent="0.2">
      <c r="A53" s="40"/>
      <c r="B53" s="11"/>
      <c r="C53" s="11"/>
      <c r="D53" s="22"/>
    </row>
    <row r="54" spans="1:4" x14ac:dyDescent="0.2">
      <c r="A54" s="40"/>
      <c r="B54" s="11"/>
      <c r="C54" s="11"/>
      <c r="D54" s="22"/>
    </row>
    <row r="55" spans="1:4" x14ac:dyDescent="0.2">
      <c r="A55" s="40"/>
      <c r="B55" s="11"/>
      <c r="C55" s="11"/>
      <c r="D55" s="22"/>
    </row>
    <row r="56" spans="1:4" x14ac:dyDescent="0.2">
      <c r="A56" s="40"/>
      <c r="B56" s="11"/>
      <c r="C56" s="11"/>
      <c r="D56" s="22"/>
    </row>
    <row r="57" spans="1:4" x14ac:dyDescent="0.2">
      <c r="A57" s="40"/>
      <c r="B57" s="11"/>
      <c r="C57" s="11"/>
      <c r="D57" s="22"/>
    </row>
    <row r="58" spans="1:4" x14ac:dyDescent="0.2">
      <c r="A58" s="40"/>
      <c r="B58" s="11"/>
      <c r="C58" s="11"/>
      <c r="D58" s="22"/>
    </row>
    <row r="59" spans="1:4" x14ac:dyDescent="0.2">
      <c r="A59" s="40"/>
      <c r="B59" s="11"/>
      <c r="C59" s="11"/>
      <c r="D59" s="22"/>
    </row>
    <row r="60" spans="1:4" x14ac:dyDescent="0.2">
      <c r="A60" s="40"/>
      <c r="B60" s="11"/>
      <c r="C60" s="11"/>
      <c r="D60" s="22"/>
    </row>
    <row r="61" spans="1:4" x14ac:dyDescent="0.2">
      <c r="A61" s="40"/>
      <c r="B61" s="11"/>
      <c r="C61" s="11"/>
      <c r="D61" s="22"/>
    </row>
  </sheetData>
  <mergeCells count="2">
    <mergeCell ref="A1:D1"/>
    <mergeCell ref="D2:D3"/>
  </mergeCells>
  <phoneticPr fontId="0" type="noConversion"/>
  <printOptions horizontalCentered="1"/>
  <pageMargins left="0.19685039370078741" right="0.19685039370078741" top="0.78740157480314965"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Index</vt:lpstr>
      <vt:lpstr>Magazine Categories</vt:lpstr>
      <vt:lpstr>Magazines by Category</vt:lpstr>
      <vt:lpstr>Top 5 Magazines by Category</vt:lpstr>
      <vt:lpstr>Mags Top 20</vt:lpstr>
      <vt:lpstr>Mags Ranked</vt:lpstr>
      <vt:lpstr>NIMs yoy</vt:lpstr>
      <vt:lpstr>Top 5 NIMs yoy</vt:lpstr>
      <vt:lpstr>NIMs yoy % change</vt:lpstr>
      <vt:lpstr>NIMs Ranked</vt:lpstr>
      <vt:lpstr>Newspapers by State</vt:lpstr>
      <vt:lpstr>Newspapers Ranked</vt:lpstr>
      <vt:lpstr>'Mags Ranked'!Print_Area</vt:lpstr>
      <vt:lpstr>'Newspapers by State'!Print_Area</vt:lpstr>
      <vt:lpstr>'NIMs Ranked'!Print_Area</vt:lpstr>
      <vt:lpstr>'Magazines by Category'!Print_Titles</vt:lpstr>
      <vt:lpstr>'Mags Ranked'!Print_Titles</vt:lpstr>
      <vt:lpstr>'Newspapers by State'!Print_Titles</vt:lpstr>
      <vt:lpstr>'Newspapers Ranked'!Print_Titles</vt:lpstr>
      <vt:lpstr>'Top 5 Magazines by Category'!Print_Titles</vt:lpstr>
      <vt:lpstr>'Top 5 NIMs yoy'!Print_Titles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Liu</dc:creator>
  <cp:lastModifiedBy>Julian McCrann</cp:lastModifiedBy>
  <cp:lastPrinted>2020-01-31T06:22:23Z</cp:lastPrinted>
  <dcterms:created xsi:type="dcterms:W3CDTF">2010-10-18T00:23:14Z</dcterms:created>
  <dcterms:modified xsi:type="dcterms:W3CDTF">2021-02-11T00:45:02Z</dcterms:modified>
</cp:coreProperties>
</file>